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1_основная\Оценочные процедуры\"/>
    </mc:Choice>
  </mc:AlternateContent>
  <xr:revisionPtr revIDLastSave="0" documentId="13_ncr:1_{D9B7DD04-7881-4E93-BC16-37FD23A5D9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процедур'!$A$1:$AU$211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13" i="5" l="1"/>
  <c r="AQ14" i="5"/>
  <c r="AQ15" i="5"/>
  <c r="AQ16" i="5"/>
  <c r="AQ17" i="5"/>
  <c r="AQ18" i="5"/>
  <c r="AQ19" i="5"/>
  <c r="AQ20" i="5"/>
  <c r="AQ21" i="5"/>
  <c r="AQ27" i="5"/>
  <c r="AQ28" i="5"/>
  <c r="AQ29" i="5"/>
  <c r="AQ30" i="5"/>
  <c r="AQ31" i="5"/>
  <c r="AQ32" i="5"/>
  <c r="AQ33" i="5"/>
  <c r="AQ34" i="5"/>
  <c r="AQ35" i="5"/>
  <c r="AQ36" i="5"/>
  <c r="AQ37" i="5"/>
  <c r="AQ43" i="5"/>
  <c r="AQ44" i="5"/>
  <c r="AQ45" i="5"/>
  <c r="AQ46" i="5"/>
  <c r="AQ47" i="5"/>
  <c r="AQ48" i="5"/>
  <c r="AQ49" i="5"/>
  <c r="AQ50" i="5"/>
  <c r="AQ51" i="5"/>
  <c r="AQ52" i="5"/>
  <c r="AQ53" i="5"/>
  <c r="AQ59" i="5"/>
  <c r="AQ60" i="5"/>
  <c r="AQ61" i="5"/>
  <c r="AS61" i="5" s="1"/>
  <c r="AQ62" i="5"/>
  <c r="AS62" i="5" s="1"/>
  <c r="AQ63" i="5"/>
  <c r="AQ64" i="5"/>
  <c r="AQ65" i="5"/>
  <c r="AQ66" i="5"/>
  <c r="AQ67" i="5"/>
  <c r="AQ68" i="5"/>
  <c r="AQ69" i="5"/>
  <c r="AQ75" i="5"/>
  <c r="AQ76" i="5"/>
  <c r="AS76" i="5" s="1"/>
  <c r="AQ77" i="5"/>
  <c r="AS77" i="5" s="1"/>
  <c r="AQ78" i="5"/>
  <c r="AS78" i="5" s="1"/>
  <c r="AQ79" i="5"/>
  <c r="AQ80" i="5"/>
  <c r="AQ81" i="5"/>
  <c r="AQ82" i="5"/>
  <c r="AQ83" i="5"/>
  <c r="AQ84" i="5"/>
  <c r="AQ85" i="5"/>
  <c r="AQ86" i="5"/>
  <c r="AQ87" i="5"/>
  <c r="AQ93" i="5"/>
  <c r="AQ94" i="5"/>
  <c r="AS94" i="5" s="1"/>
  <c r="AQ95" i="5"/>
  <c r="AS95" i="5" s="1"/>
  <c r="AQ96" i="5"/>
  <c r="AS96" i="5" s="1"/>
  <c r="AQ97" i="5"/>
  <c r="AQ98" i="5"/>
  <c r="AQ99" i="5"/>
  <c r="AQ100" i="5"/>
  <c r="AQ101" i="5"/>
  <c r="AQ102" i="5"/>
  <c r="AQ103" i="5"/>
  <c r="AQ104" i="5"/>
  <c r="AQ105" i="5"/>
  <c r="AQ111" i="5"/>
  <c r="AQ112" i="5"/>
  <c r="AS112" i="5" s="1"/>
  <c r="AQ113" i="5"/>
  <c r="AQ114" i="5"/>
  <c r="AS114" i="5" s="1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33" i="5"/>
  <c r="AQ134" i="5"/>
  <c r="AQ135" i="5"/>
  <c r="AQ136" i="5"/>
  <c r="AS136" i="5" s="1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6" i="5"/>
  <c r="AQ157" i="5"/>
  <c r="AS157" i="5" s="1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196" i="5"/>
  <c r="AQ176" i="5"/>
  <c r="AQ155" i="5"/>
  <c r="AQ132" i="5"/>
  <c r="AQ110" i="5"/>
  <c r="AQ92" i="5"/>
  <c r="AQ74" i="5"/>
  <c r="AQ58" i="5"/>
  <c r="AS47" i="5"/>
  <c r="AS31" i="5"/>
  <c r="AS16" i="5"/>
  <c r="AS158" i="5"/>
  <c r="AR157" i="5"/>
  <c r="AS135" i="5"/>
  <c r="AS134" i="5"/>
  <c r="AS113" i="5"/>
  <c r="AS45" i="5"/>
  <c r="AS46" i="5"/>
  <c r="AS29" i="5"/>
  <c r="AS30" i="5"/>
  <c r="AS15" i="5"/>
  <c r="AR190" i="5"/>
  <c r="AR189" i="5"/>
  <c r="AR69" i="5"/>
  <c r="AR211" i="5" l="1"/>
  <c r="AR210" i="5"/>
  <c r="AS210" i="5"/>
  <c r="AR209" i="5"/>
  <c r="AS209" i="5"/>
  <c r="AS208" i="5"/>
  <c r="AR206" i="5"/>
  <c r="AS204" i="5"/>
  <c r="AR203" i="5"/>
  <c r="AS203" i="5"/>
  <c r="AS202" i="5"/>
  <c r="AR201" i="5"/>
  <c r="AR200" i="5"/>
  <c r="AR198" i="5"/>
  <c r="AR197" i="5"/>
  <c r="AS196" i="5"/>
  <c r="AS191" i="5"/>
  <c r="AS190" i="5"/>
  <c r="AS188" i="5"/>
  <c r="AS187" i="5"/>
  <c r="AR186" i="5"/>
  <c r="AS186" i="5"/>
  <c r="AS185" i="5"/>
  <c r="AS184" i="5"/>
  <c r="AR183" i="5"/>
  <c r="AS183" i="5"/>
  <c r="AS182" i="5"/>
  <c r="AR181" i="5"/>
  <c r="AS181" i="5"/>
  <c r="AR180" i="5"/>
  <c r="AS180" i="5"/>
  <c r="AS179" i="5"/>
  <c r="AR178" i="5"/>
  <c r="AS178" i="5"/>
  <c r="AR177" i="5"/>
  <c r="AS176" i="5"/>
  <c r="AR155" i="5"/>
  <c r="AR156" i="5"/>
  <c r="AR159" i="5"/>
  <c r="AR160" i="5"/>
  <c r="AS161" i="5"/>
  <c r="AR162" i="5"/>
  <c r="AR163" i="5"/>
  <c r="AR164" i="5"/>
  <c r="AR165" i="5"/>
  <c r="AR166" i="5"/>
  <c r="AR167" i="5"/>
  <c r="AR168" i="5"/>
  <c r="AR169" i="5"/>
  <c r="AR170" i="5"/>
  <c r="AR171" i="5"/>
  <c r="AS156" i="5" l="1"/>
  <c r="AS177" i="5"/>
  <c r="AS201" i="5"/>
  <c r="AS197" i="5"/>
  <c r="AS198" i="5"/>
  <c r="AS160" i="5"/>
  <c r="AS207" i="5"/>
  <c r="AS162" i="5"/>
  <c r="AS167" i="5"/>
  <c r="AS165" i="5"/>
  <c r="AS166" i="5"/>
  <c r="AS168" i="5"/>
  <c r="AS170" i="5"/>
  <c r="AS169" i="5"/>
  <c r="AS164" i="5"/>
  <c r="AS163" i="5"/>
  <c r="AS159" i="5"/>
  <c r="AS171" i="5"/>
  <c r="AS200" i="5"/>
  <c r="AS206" i="5"/>
  <c r="AS189" i="5"/>
  <c r="AS199" i="5"/>
  <c r="AS205" i="5"/>
  <c r="AS211" i="5"/>
  <c r="AS155" i="5"/>
  <c r="AR79" i="5"/>
  <c r="AR80" i="5"/>
  <c r="AQ26" i="5"/>
  <c r="AR26" i="5"/>
  <c r="AS79" i="5" l="1"/>
  <c r="AS80" i="5"/>
  <c r="AS44" i="5"/>
  <c r="AS26" i="5"/>
  <c r="AR150" i="5"/>
  <c r="AR148" i="5"/>
  <c r="AR149" i="5"/>
  <c r="AR147" i="5"/>
  <c r="AR144" i="5"/>
  <c r="AR145" i="5"/>
  <c r="AR146" i="5"/>
  <c r="AR143" i="5"/>
  <c r="AR141" i="5"/>
  <c r="AR140" i="5"/>
  <c r="AR139" i="5"/>
  <c r="AR138" i="5"/>
  <c r="AR137" i="5"/>
  <c r="AR133" i="5"/>
  <c r="AR132" i="5"/>
  <c r="AR127" i="5"/>
  <c r="AR124" i="5"/>
  <c r="AR125" i="5"/>
  <c r="AR123" i="5"/>
  <c r="AR122" i="5"/>
  <c r="AR121" i="5"/>
  <c r="AR120" i="5"/>
  <c r="AR119" i="5"/>
  <c r="AR118" i="5"/>
  <c r="AR117" i="5"/>
  <c r="AR116" i="5"/>
  <c r="AR115" i="5"/>
  <c r="AR111" i="5"/>
  <c r="AR110" i="5"/>
  <c r="AR105" i="5"/>
  <c r="AR101" i="5"/>
  <c r="AR102" i="5"/>
  <c r="AR103" i="5"/>
  <c r="AR100" i="5"/>
  <c r="AR99" i="5"/>
  <c r="AR97" i="5"/>
  <c r="AR93" i="5"/>
  <c r="AR87" i="5"/>
  <c r="AR83" i="5"/>
  <c r="AR84" i="5"/>
  <c r="AR85" i="5"/>
  <c r="AR82" i="5"/>
  <c r="AR81" i="5"/>
  <c r="AR75" i="5"/>
  <c r="AR74" i="5"/>
  <c r="AR68" i="5"/>
  <c r="AR52" i="5"/>
  <c r="AR20" i="5"/>
  <c r="AS142" i="5" l="1"/>
  <c r="AS143" i="5"/>
  <c r="AS144" i="5"/>
  <c r="AS145" i="5"/>
  <c r="AS146" i="5"/>
  <c r="AS147" i="5"/>
  <c r="AS148" i="5"/>
  <c r="AS149" i="5"/>
  <c r="AS150" i="5"/>
  <c r="AS123" i="5"/>
  <c r="AS124" i="5"/>
  <c r="AS125" i="5"/>
  <c r="AS126" i="5"/>
  <c r="AS127" i="5"/>
  <c r="AS122" i="5"/>
  <c r="AS102" i="5"/>
  <c r="AS103" i="5"/>
  <c r="AS104" i="5"/>
  <c r="AS105" i="5"/>
  <c r="AS87" i="5" l="1"/>
  <c r="AS86" i="5"/>
  <c r="AS84" i="5"/>
  <c r="AS85" i="5"/>
  <c r="AS83" i="5"/>
  <c r="AR37" i="5"/>
  <c r="AR53" i="5"/>
  <c r="AS66" i="5"/>
  <c r="AS67" i="5"/>
  <c r="AS68" i="5"/>
  <c r="AR64" i="5"/>
  <c r="AR63" i="5"/>
  <c r="AR59" i="5"/>
  <c r="AR58" i="5"/>
  <c r="AS82" i="5"/>
  <c r="AS81" i="5"/>
  <c r="AS75" i="5"/>
  <c r="AS74" i="5"/>
  <c r="AS52" i="5"/>
  <c r="AS51" i="5"/>
  <c r="AS50" i="5"/>
  <c r="AR49" i="5"/>
  <c r="AR48" i="5"/>
  <c r="AR43" i="5"/>
  <c r="AR42" i="5"/>
  <c r="AQ42" i="5"/>
  <c r="AR33" i="5"/>
  <c r="AR32" i="5"/>
  <c r="AR27" i="5"/>
  <c r="AS35" i="5"/>
  <c r="AS141" i="5"/>
  <c r="AS140" i="5"/>
  <c r="AS139" i="5"/>
  <c r="AS138" i="5"/>
  <c r="AS137" i="5"/>
  <c r="AS133" i="5"/>
  <c r="AS132" i="5"/>
  <c r="AS121" i="5"/>
  <c r="AS120" i="5"/>
  <c r="AS119" i="5"/>
  <c r="AS118" i="5"/>
  <c r="AS117" i="5"/>
  <c r="AS116" i="5"/>
  <c r="AS115" i="5"/>
  <c r="AS111" i="5"/>
  <c r="AS110" i="5"/>
  <c r="AS101" i="5"/>
  <c r="AS100" i="5"/>
  <c r="AS99" i="5"/>
  <c r="AS98" i="5"/>
  <c r="AS97" i="5"/>
  <c r="AS93" i="5"/>
  <c r="AS92" i="5"/>
  <c r="AS65" i="5"/>
  <c r="AS21" i="5"/>
  <c r="AS20" i="5"/>
  <c r="AS19" i="5"/>
  <c r="AS18" i="5"/>
  <c r="AR17" i="5"/>
  <c r="AR13" i="5"/>
  <c r="AR12" i="5"/>
  <c r="AQ12" i="5"/>
  <c r="AS69" i="5" l="1"/>
  <c r="AS60" i="5"/>
  <c r="AS64" i="5"/>
  <c r="AS12" i="5"/>
  <c r="AS49" i="5"/>
  <c r="AS59" i="5"/>
  <c r="AS58" i="5"/>
  <c r="AS17" i="5"/>
  <c r="AS43" i="5"/>
  <c r="AS14" i="5"/>
  <c r="AS63" i="5"/>
  <c r="AS37" i="5"/>
  <c r="AS53" i="5"/>
  <c r="AS48" i="5"/>
  <c r="AS13" i="5"/>
  <c r="AS42" i="5"/>
  <c r="AS28" i="5"/>
  <c r="AS36" i="5"/>
  <c r="AS32" i="5"/>
  <c r="AS33" i="5"/>
  <c r="AS34" i="5"/>
  <c r="AS27" i="5"/>
</calcChain>
</file>

<file path=xl/sharedStrings.xml><?xml version="1.0" encoding="utf-8"?>
<sst xmlns="http://schemas.openxmlformats.org/spreadsheetml/2006/main" count="991" uniqueCount="101">
  <si>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</si>
  <si>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</si>
  <si>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</si>
  <si>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</si>
  <si>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</si>
  <si>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</si>
  <si>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</si>
  <si>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</si>
  <si>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</si>
  <si>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</si>
  <si>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</si>
  <si>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</si>
  <si>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</si>
  <si>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</si>
  <si>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</si>
  <si>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</si>
  <si>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</si>
  <si>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</si>
  <si>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</si>
  <si>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</si>
  <si>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</si>
  <si>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</si>
  <si>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</si>
  <si>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</si>
  <si>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</si>
  <si>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</si>
  <si>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</si>
  <si>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</si>
  <si>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</si>
  <si>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</si>
  <si>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</si>
  <si>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</si>
  <si>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</si>
  <si>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</si>
  <si>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</si>
  <si>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</si>
  <si>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</si>
  <si>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</si>
  <si>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</si>
  <si>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</si>
  <si>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</si>
  <si>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</si>
  <si>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</si>
  <si>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</si>
  <si>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</si>
  <si>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</si>
  <si>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</si>
  <si>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</si>
  <si>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</si>
  <si>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</si>
  <si>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</si>
  <si>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</si>
  <si>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</si>
  <si>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</si>
  <si>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</si>
  <si>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</si>
  <si>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</si>
  <si>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</si>
  <si>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</si>
  <si>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</si>
  <si>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</si>
  <si>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</si>
  <si>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</si>
  <si>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</si>
  <si>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</si>
  <si>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</si>
  <si>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</si>
  <si>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</si>
  <si>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</si>
  <si>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год</t>
  </si>
  <si>
    <t xml:space="preserve">Приложение 1 к приказу от 15.08.2025г. </t>
  </si>
  <si>
    <t xml:space="preserve"> №129</t>
  </si>
  <si>
    <t>г.Уфа</t>
  </si>
  <si>
    <t>129</t>
  </si>
  <si>
    <t>ОРКСЭ</t>
  </si>
  <si>
    <t>Английский язык</t>
  </si>
  <si>
    <t>10 класс</t>
  </si>
  <si>
    <t>11 класс</t>
  </si>
  <si>
    <t>11а</t>
  </si>
  <si>
    <t>10а</t>
  </si>
  <si>
    <t>9а, 9б, 9в</t>
  </si>
  <si>
    <t>8а, 8б, 8в</t>
  </si>
  <si>
    <t>7а, 7б, 7в</t>
  </si>
  <si>
    <t>6а, 6б, 6в</t>
  </si>
  <si>
    <t>5а, 5б, 5в</t>
  </si>
  <si>
    <t>4а, 4б, 4в</t>
  </si>
  <si>
    <t>3а, 3б, 3в</t>
  </si>
  <si>
    <t>2а, 2б, 2в</t>
  </si>
  <si>
    <t>1а, 1б, 1в</t>
  </si>
  <si>
    <t>-	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	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	предметов, по которым проводится не более 1 урока в неделю, причем этот урок является первым или последним в расписании
-не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</si>
  <si>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ОБЗР</t>
  </si>
  <si>
    <t>Родной язык</t>
  </si>
  <si>
    <t>Родная литература</t>
  </si>
  <si>
    <t>Родной язык и родная литература</t>
  </si>
  <si>
    <t>Индивидуальный проект</t>
  </si>
  <si>
    <t xml:space="preserve"> </t>
  </si>
  <si>
    <t>Литературное чтение на родном языке</t>
  </si>
  <si>
    <t>КР</t>
  </si>
  <si>
    <t>Башкирский язык</t>
  </si>
  <si>
    <t>МАОУ Школа № 41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</si>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</sst>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2" borderId="8" xfId="0" applyFont="1" applyFill="1" applyBorder="1" applyAlignment="1">
      <alignment vertical="center" wrapText="1"/>
    </xf>
    <xf numFmtId="14" fontId="11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5" fillId="0" borderId="1" xfId="1" applyFont="1" applyBorder="1" applyAlignment="1">
      <alignment horizontal="center" wrapText="1"/>
    </xf>
    <xf numFmtId="0" fontId="2" fillId="8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5" fillId="4" borderId="1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 wrapText="1"/>
    </xf>
    <xf numFmtId="165" fontId="10" fillId="0" borderId="1" xfId="1" applyNumberFormat="1" applyFont="1" applyBorder="1" applyAlignment="1">
      <alignment horizontal="center"/>
    </xf>
    <xf numFmtId="0" fontId="5" fillId="9" borderId="1" xfId="0" applyFont="1" applyFill="1" applyBorder="1"/>
    <xf numFmtId="0" fontId="17" fillId="9" borderId="1" xfId="0" applyFont="1" applyFill="1" applyBorder="1" applyAlignment="1">
      <alignment vertical="center" wrapText="1"/>
    </xf>
    <xf numFmtId="0" fontId="5" fillId="9" borderId="0" xfId="0" applyFont="1" applyFill="1"/>
    <xf numFmtId="0" fontId="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212"/>
  <sheetViews>
    <sheetView tabSelected="1" view="pageBreakPreview" zoomScale="90" zoomScaleNormal="85" zoomScaleSheetLayoutView="90" workbookViewId="0">
      <selection activeCell="AW193" sqref="AW193"/>
    </sheetView>
  </sheetViews>
  <sheetFormatPr defaultColWidth="9.140625" defaultRowHeight="12.75" x14ac:dyDescent="0.2"/>
  <cols>
    <col min="1" max="1" width="11.5703125" style="1" customWidth="1"/>
    <col min="2" max="2" width="18.140625" style="1" customWidth="1"/>
    <col min="3" max="3" width="12.85546875" style="1" customWidth="1"/>
    <col min="4" max="4" width="9.42578125" style="1" customWidth="1"/>
    <col min="5" max="5" width="6.28515625" style="1" customWidth="1"/>
    <col min="6" max="6" width="4.28515625" style="1" customWidth="1"/>
    <col min="7" max="7" width="4.140625" style="1" customWidth="1"/>
    <col min="8" max="35" width="4.28515625" style="1" customWidth="1"/>
    <col min="36" max="36" width="4.4257812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0" customFormat="1" ht="63" customHeight="1" x14ac:dyDescent="0.25">
      <c r="A1" s="18" t="s">
        <v>70</v>
      </c>
      <c r="B1" s="18"/>
      <c r="C1" s="76"/>
      <c r="D1" s="18" t="s">
        <v>71</v>
      </c>
      <c r="E1" s="18"/>
      <c r="F1" s="18"/>
      <c r="G1" s="66"/>
      <c r="H1" s="18"/>
      <c r="L1" s="68" t="s">
        <v>37</v>
      </c>
      <c r="AC1" s="61"/>
      <c r="AD1" s="61"/>
      <c r="AL1" s="61"/>
      <c r="AM1" s="61"/>
      <c r="AN1" s="61"/>
      <c r="AO1" s="61"/>
      <c r="AP1" s="61"/>
      <c r="AQ1" s="61"/>
      <c r="AR1" s="61"/>
      <c r="AS1" s="61"/>
    </row>
    <row r="2" spans="1:48" ht="21.75" customHeight="1" x14ac:dyDescent="0.4">
      <c r="A2" s="19" t="s">
        <v>41</v>
      </c>
      <c r="B2" s="17" t="s">
        <v>72</v>
      </c>
      <c r="C2" s="69"/>
      <c r="D2" s="63"/>
      <c r="F2" s="66"/>
      <c r="G2" s="67" t="s">
        <v>62</v>
      </c>
      <c r="H2" s="18"/>
      <c r="I2" s="10"/>
      <c r="J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2"/>
      <c r="AE2" s="22"/>
      <c r="AF2" s="22"/>
      <c r="AG2" s="22"/>
      <c r="AH2" s="22"/>
      <c r="AI2" s="21"/>
      <c r="AJ2" s="21"/>
      <c r="AK2" s="21"/>
      <c r="AL2" s="40"/>
      <c r="AM2" s="40"/>
      <c r="AN2" s="40"/>
      <c r="AO2" s="45"/>
      <c r="AP2" s="45"/>
      <c r="AQ2" s="45"/>
      <c r="AR2" s="45"/>
      <c r="AS2" s="45"/>
      <c r="AT2" s="21"/>
      <c r="AU2" s="21"/>
      <c r="AV2" s="21"/>
    </row>
    <row r="3" spans="1:48" ht="40.5" customHeight="1" x14ac:dyDescent="0.25">
      <c r="A3" s="19" t="s">
        <v>46</v>
      </c>
      <c r="B3" s="34" t="s">
        <v>99</v>
      </c>
      <c r="C3" s="21"/>
      <c r="D3" s="63"/>
      <c r="E3" s="20"/>
      <c r="F3" s="20"/>
      <c r="G3" s="166" t="s">
        <v>61</v>
      </c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175" t="s">
        <v>45</v>
      </c>
      <c r="Y3" s="176"/>
      <c r="Z3" s="176"/>
      <c r="AA3" s="176"/>
      <c r="AB3" s="177"/>
      <c r="AC3" s="146" t="s">
        <v>53</v>
      </c>
      <c r="AD3" s="147"/>
      <c r="AE3" s="147"/>
      <c r="AF3" s="147"/>
      <c r="AG3" s="147"/>
      <c r="AH3" s="147"/>
      <c r="AI3" s="147"/>
      <c r="AJ3" s="147"/>
      <c r="AK3" s="147"/>
      <c r="AL3" s="147"/>
      <c r="AM3" s="148"/>
      <c r="AN3" s="159" t="s">
        <v>54</v>
      </c>
      <c r="AO3" s="159"/>
      <c r="AP3" s="41" t="s">
        <v>55</v>
      </c>
      <c r="AQ3" s="41"/>
      <c r="AR3" s="46"/>
      <c r="AS3" s="21"/>
      <c r="AT3" s="21"/>
      <c r="AU3" s="43"/>
      <c r="AV3" s="21"/>
    </row>
    <row r="4" spans="1:48" ht="22.5" customHeight="1" x14ac:dyDescent="0.2">
      <c r="B4" s="165" t="s">
        <v>47</v>
      </c>
      <c r="C4" s="165"/>
      <c r="D4" s="21"/>
      <c r="E4" s="21"/>
      <c r="F4" s="23"/>
      <c r="G4" s="65" t="s">
        <v>57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78" t="s">
        <v>64</v>
      </c>
      <c r="Y4" s="179"/>
      <c r="Z4" s="179"/>
      <c r="AA4" s="179"/>
      <c r="AB4" s="180"/>
      <c r="AC4" s="149"/>
      <c r="AD4" s="150"/>
      <c r="AE4" s="150"/>
      <c r="AF4" s="150"/>
      <c r="AG4" s="150"/>
      <c r="AH4" s="150"/>
      <c r="AI4" s="150"/>
      <c r="AJ4" s="150"/>
      <c r="AK4" s="150"/>
      <c r="AL4" s="150"/>
      <c r="AM4" s="151"/>
      <c r="AN4" s="159"/>
      <c r="AO4" s="159"/>
      <c r="AP4" s="170" t="s">
        <v>56</v>
      </c>
      <c r="AQ4" s="170"/>
      <c r="AU4" s="43"/>
      <c r="AV4" s="21"/>
    </row>
    <row r="5" spans="1:48" ht="42.75" customHeight="1" x14ac:dyDescent="0.2">
      <c r="A5" s="51" t="s">
        <v>48</v>
      </c>
      <c r="B5" s="17" t="s">
        <v>73</v>
      </c>
      <c r="C5" s="26" t="s">
        <v>42</v>
      </c>
      <c r="D5" s="3"/>
      <c r="E5" s="21"/>
      <c r="F5" s="23"/>
      <c r="G5" s="169" t="s">
        <v>89</v>
      </c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81"/>
      <c r="Y5" s="181"/>
      <c r="Z5" s="181"/>
      <c r="AA5" s="181"/>
      <c r="AB5" s="182"/>
      <c r="AC5" s="152"/>
      <c r="AD5" s="153"/>
      <c r="AE5" s="153"/>
      <c r="AF5" s="153"/>
      <c r="AG5" s="153"/>
      <c r="AH5" s="153"/>
      <c r="AI5" s="153"/>
      <c r="AJ5" s="153"/>
      <c r="AK5" s="153"/>
      <c r="AL5" s="153"/>
      <c r="AM5" s="154"/>
      <c r="AN5" s="159"/>
      <c r="AO5" s="159"/>
      <c r="AP5" s="160" t="s">
        <v>46</v>
      </c>
      <c r="AQ5" s="161"/>
      <c r="AU5" s="43"/>
      <c r="AV5" s="21"/>
    </row>
    <row r="6" spans="1:48" ht="35.25" customHeight="1" x14ac:dyDescent="0.2">
      <c r="A6" s="52" t="s">
        <v>49</v>
      </c>
      <c r="B6" s="79">
        <v>45884</v>
      </c>
      <c r="C6" s="26" t="s">
        <v>43</v>
      </c>
      <c r="D6" s="25"/>
      <c r="E6" s="24"/>
      <c r="F6" s="23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2" t="s">
        <v>65</v>
      </c>
      <c r="Y6" s="163"/>
      <c r="Z6" s="163"/>
      <c r="AA6" s="163"/>
      <c r="AB6" s="163"/>
      <c r="AC6" s="54" t="s">
        <v>66</v>
      </c>
      <c r="AD6" s="47"/>
      <c r="AE6" s="47"/>
      <c r="AF6" s="47"/>
      <c r="AG6" s="47"/>
      <c r="AH6" s="40"/>
      <c r="AU6" s="21"/>
      <c r="AV6" s="21"/>
    </row>
    <row r="7" spans="1:48" ht="50.25" customHeight="1" x14ac:dyDescent="0.2">
      <c r="A7" s="155" t="s">
        <v>63</v>
      </c>
      <c r="B7" s="155"/>
      <c r="C7" s="156" t="s">
        <v>69</v>
      </c>
      <c r="D7" s="156"/>
      <c r="E7" s="21"/>
      <c r="F7" s="23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Y7" s="44"/>
      <c r="Z7" s="21"/>
      <c r="AB7" s="44"/>
      <c r="AC7" s="56" t="s">
        <v>68</v>
      </c>
      <c r="AP7" s="39"/>
      <c r="AQ7" s="39"/>
      <c r="AR7" s="39"/>
      <c r="AS7" s="21"/>
    </row>
    <row r="8" spans="1:48" ht="22.5" customHeight="1" x14ac:dyDescent="0.25">
      <c r="A8" s="57"/>
      <c r="B8" s="57"/>
      <c r="C8" s="57"/>
      <c r="D8" s="58"/>
      <c r="E8" s="58"/>
      <c r="F8" s="58"/>
      <c r="G8" s="59"/>
      <c r="H8" s="59"/>
      <c r="I8" s="57"/>
      <c r="J8" s="21"/>
      <c r="K8" s="21"/>
      <c r="X8" s="64"/>
      <c r="Y8" s="21"/>
      <c r="Z8" s="38"/>
      <c r="AA8" s="38"/>
      <c r="AB8" s="38"/>
      <c r="AC8" s="53" t="s">
        <v>67</v>
      </c>
      <c r="AD8" s="39"/>
      <c r="AE8" s="39"/>
      <c r="AF8" s="39"/>
      <c r="AG8" s="39"/>
      <c r="AH8" s="39"/>
      <c r="AI8" s="39"/>
      <c r="AJ8" s="39"/>
      <c r="AK8" s="70"/>
      <c r="AL8" s="55"/>
      <c r="AM8" s="39"/>
      <c r="AN8" s="39"/>
      <c r="AO8" s="39"/>
      <c r="AP8" s="39"/>
      <c r="AQ8" s="39"/>
      <c r="AR8" s="39"/>
      <c r="AS8" s="40"/>
    </row>
    <row r="9" spans="1:48" s="2" customFormat="1" ht="120.75" customHeight="1" x14ac:dyDescent="0.2">
      <c r="A9" s="145" t="s">
        <v>13</v>
      </c>
      <c r="B9" s="145"/>
      <c r="C9" s="145"/>
      <c r="D9" s="145"/>
      <c r="E9" s="174" t="s">
        <v>38</v>
      </c>
      <c r="F9" s="174"/>
      <c r="G9" s="174"/>
      <c r="H9" s="174"/>
      <c r="I9" s="174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64" t="s">
        <v>18</v>
      </c>
      <c r="AR9" s="164" t="s">
        <v>20</v>
      </c>
      <c r="AS9" s="173" t="s">
        <v>19</v>
      </c>
      <c r="AU9" s="2" t="s">
        <v>95</v>
      </c>
    </row>
    <row r="10" spans="1:48" s="2" customFormat="1" ht="21.75" customHeight="1" x14ac:dyDescent="0.2">
      <c r="A10" s="129" t="s">
        <v>0</v>
      </c>
      <c r="B10" s="131"/>
      <c r="C10" s="171" t="s">
        <v>44</v>
      </c>
      <c r="D10" s="12" t="s">
        <v>16</v>
      </c>
      <c r="E10" s="135" t="s">
        <v>1</v>
      </c>
      <c r="F10" s="135"/>
      <c r="G10" s="135"/>
      <c r="H10" s="135"/>
      <c r="I10" s="135" t="s">
        <v>2</v>
      </c>
      <c r="J10" s="135"/>
      <c r="K10" s="135"/>
      <c r="L10" s="135"/>
      <c r="M10" s="135" t="s">
        <v>3</v>
      </c>
      <c r="N10" s="135"/>
      <c r="O10" s="135"/>
      <c r="P10" s="135"/>
      <c r="Q10" s="135" t="s">
        <v>4</v>
      </c>
      <c r="R10" s="135"/>
      <c r="S10" s="135"/>
      <c r="T10" s="135"/>
      <c r="U10" s="135" t="s">
        <v>5</v>
      </c>
      <c r="V10" s="135"/>
      <c r="W10" s="135"/>
      <c r="X10" s="135" t="s">
        <v>6</v>
      </c>
      <c r="Y10" s="135"/>
      <c r="Z10" s="135"/>
      <c r="AA10" s="135"/>
      <c r="AB10" s="136" t="s">
        <v>7</v>
      </c>
      <c r="AC10" s="137"/>
      <c r="AD10" s="137"/>
      <c r="AE10" s="138"/>
      <c r="AF10" s="136" t="s">
        <v>8</v>
      </c>
      <c r="AG10" s="137"/>
      <c r="AH10" s="137"/>
      <c r="AI10" s="138"/>
      <c r="AJ10" s="135" t="s">
        <v>9</v>
      </c>
      <c r="AK10" s="135"/>
      <c r="AL10" s="135"/>
      <c r="AM10" s="135"/>
      <c r="AN10" s="135"/>
      <c r="AO10" s="135"/>
      <c r="AP10" s="135"/>
      <c r="AQ10" s="164"/>
      <c r="AR10" s="164"/>
      <c r="AS10" s="173"/>
    </row>
    <row r="11" spans="1:48" s="6" customFormat="1" ht="11.25" customHeight="1" x14ac:dyDescent="0.2">
      <c r="A11" s="132"/>
      <c r="B11" s="134"/>
      <c r="C11" s="172"/>
      <c r="D11" s="12" t="s">
        <v>17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/>
      <c r="AN11" s="5"/>
      <c r="AO11" s="5"/>
      <c r="AP11" s="5"/>
      <c r="AQ11" s="164"/>
      <c r="AR11" s="164"/>
      <c r="AS11" s="173"/>
    </row>
    <row r="12" spans="1:48" s="6" customFormat="1" ht="11.25" customHeight="1" x14ac:dyDescent="0.2">
      <c r="A12" s="114" t="s">
        <v>52</v>
      </c>
      <c r="B12" s="83" t="s">
        <v>11</v>
      </c>
      <c r="C12" s="27" t="s">
        <v>88</v>
      </c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86">
        <f>COUNTA(E12:AP12)</f>
        <v>0</v>
      </c>
      <c r="AR12" s="87">
        <f>33*5</f>
        <v>165</v>
      </c>
      <c r="AS12" s="88">
        <f>AQ12/AR12</f>
        <v>0</v>
      </c>
    </row>
    <row r="13" spans="1:48" ht="12.75" customHeight="1" x14ac:dyDescent="0.2">
      <c r="A13" s="115"/>
      <c r="B13" s="83" t="s">
        <v>10</v>
      </c>
      <c r="C13" s="78" t="s">
        <v>88</v>
      </c>
      <c r="D13" s="14"/>
      <c r="E13" s="4"/>
      <c r="F13" s="4"/>
      <c r="G13" s="4"/>
      <c r="H13" s="4"/>
      <c r="I13" s="4"/>
      <c r="J13" s="1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86">
        <f t="shared" ref="AQ13:AQ21" si="0">COUNTA(E13:AP13)</f>
        <v>0</v>
      </c>
      <c r="AR13" s="87">
        <f t="shared" ref="AR13" si="1">33*4</f>
        <v>132</v>
      </c>
      <c r="AS13" s="88">
        <f t="shared" ref="AS13:AS21" si="2">AQ13/AR13</f>
        <v>0</v>
      </c>
    </row>
    <row r="14" spans="1:48" ht="24.75" customHeight="1" x14ac:dyDescent="0.2">
      <c r="A14" s="115"/>
      <c r="B14" s="83" t="s">
        <v>14</v>
      </c>
      <c r="C14" s="78" t="s">
        <v>88</v>
      </c>
      <c r="D14" s="1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86">
        <f t="shared" si="0"/>
        <v>0</v>
      </c>
      <c r="AR14" s="87">
        <v>99</v>
      </c>
      <c r="AS14" s="88">
        <f t="shared" si="2"/>
        <v>0</v>
      </c>
    </row>
    <row r="15" spans="1:48" ht="15.75" customHeight="1" x14ac:dyDescent="0.2">
      <c r="A15" s="115"/>
      <c r="B15" s="83" t="s">
        <v>91</v>
      </c>
      <c r="C15" s="81" t="s">
        <v>88</v>
      </c>
      <c r="D15" s="37"/>
      <c r="E15" s="4"/>
      <c r="F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86">
        <f t="shared" si="0"/>
        <v>0</v>
      </c>
      <c r="AR15" s="87">
        <v>33</v>
      </c>
      <c r="AS15" s="88">
        <f t="shared" si="2"/>
        <v>0</v>
      </c>
    </row>
    <row r="16" spans="1:48" ht="15.75" customHeight="1" x14ac:dyDescent="0.2">
      <c r="A16" s="115"/>
      <c r="B16" s="83" t="s">
        <v>98</v>
      </c>
      <c r="C16" s="81" t="s">
        <v>88</v>
      </c>
      <c r="D16" s="37"/>
      <c r="E16" s="4"/>
      <c r="F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86">
        <f t="shared" si="0"/>
        <v>0</v>
      </c>
      <c r="AR16" s="87">
        <v>33</v>
      </c>
      <c r="AS16" s="88">
        <f t="shared" si="2"/>
        <v>0</v>
      </c>
    </row>
    <row r="17" spans="1:46" ht="12.75" customHeight="1" x14ac:dyDescent="0.2">
      <c r="A17" s="115"/>
      <c r="B17" s="83" t="s">
        <v>15</v>
      </c>
      <c r="C17" s="78" t="s">
        <v>88</v>
      </c>
      <c r="D17" s="14"/>
      <c r="E17" s="4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86">
        <f t="shared" si="0"/>
        <v>0</v>
      </c>
      <c r="AR17" s="87">
        <f t="shared" ref="AR17" si="3">33*2</f>
        <v>66</v>
      </c>
      <c r="AS17" s="88">
        <f t="shared" si="2"/>
        <v>0</v>
      </c>
    </row>
    <row r="18" spans="1:46" ht="12.75" customHeight="1" x14ac:dyDescent="0.2">
      <c r="A18" s="115"/>
      <c r="B18" s="83" t="s">
        <v>39</v>
      </c>
      <c r="C18" s="78" t="s">
        <v>88</v>
      </c>
      <c r="D18" s="14"/>
      <c r="E18" s="4"/>
      <c r="F18" s="4"/>
      <c r="G18" s="16"/>
      <c r="H18" s="1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86">
        <f t="shared" si="0"/>
        <v>0</v>
      </c>
      <c r="AR18" s="87">
        <v>16.5</v>
      </c>
      <c r="AS18" s="88">
        <f t="shared" si="2"/>
        <v>0</v>
      </c>
    </row>
    <row r="19" spans="1:46" ht="12.75" customHeight="1" x14ac:dyDescent="0.2">
      <c r="A19" s="115"/>
      <c r="B19" s="83" t="s">
        <v>40</v>
      </c>
      <c r="C19" s="78" t="s">
        <v>88</v>
      </c>
      <c r="D19" s="1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4"/>
      <c r="AM19" s="7"/>
      <c r="AN19" s="7"/>
      <c r="AO19" s="7"/>
      <c r="AP19" s="7"/>
      <c r="AQ19" s="86">
        <f t="shared" si="0"/>
        <v>0</v>
      </c>
      <c r="AR19" s="87">
        <v>16.5</v>
      </c>
      <c r="AS19" s="88">
        <f t="shared" si="2"/>
        <v>0</v>
      </c>
    </row>
    <row r="20" spans="1:46" ht="12.75" customHeight="1" x14ac:dyDescent="0.2">
      <c r="A20" s="115"/>
      <c r="B20" s="12" t="s">
        <v>51</v>
      </c>
      <c r="C20" s="78" t="s">
        <v>88</v>
      </c>
      <c r="D20" s="14" t="s">
        <v>95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4"/>
      <c r="AM20" s="7"/>
      <c r="AN20" s="7"/>
      <c r="AO20" s="7"/>
      <c r="AP20" s="7"/>
      <c r="AQ20" s="86">
        <f t="shared" si="0"/>
        <v>0</v>
      </c>
      <c r="AR20" s="87">
        <f t="shared" ref="AR20" si="4">33*1</f>
        <v>33</v>
      </c>
      <c r="AS20" s="88">
        <f t="shared" si="2"/>
        <v>0</v>
      </c>
    </row>
    <row r="21" spans="1:46" ht="27.75" customHeight="1" x14ac:dyDescent="0.2">
      <c r="A21" s="115"/>
      <c r="B21" s="12" t="s">
        <v>50</v>
      </c>
      <c r="C21" s="78" t="s">
        <v>88</v>
      </c>
      <c r="D21" s="1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4"/>
      <c r="AM21" s="7"/>
      <c r="AN21" s="7"/>
      <c r="AO21" s="7"/>
      <c r="AP21" s="7"/>
      <c r="AQ21" s="86">
        <f t="shared" si="0"/>
        <v>0</v>
      </c>
      <c r="AR21" s="87">
        <v>66</v>
      </c>
      <c r="AS21" s="88">
        <f t="shared" si="2"/>
        <v>0</v>
      </c>
    </row>
    <row r="22" spans="1:46" s="31" customFormat="1" ht="27" customHeight="1" x14ac:dyDescent="0.2">
      <c r="A22" s="157"/>
      <c r="B22" s="157"/>
      <c r="C22" s="157"/>
      <c r="D22" s="15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9"/>
      <c r="AN22" s="49"/>
      <c r="AO22" s="49"/>
      <c r="AP22" s="49"/>
      <c r="AQ22" s="89"/>
      <c r="AR22" s="89"/>
      <c r="AS22" s="89"/>
    </row>
    <row r="23" spans="1:46" s="2" customFormat="1" ht="111.75" customHeight="1" x14ac:dyDescent="0.2">
      <c r="A23" s="145" t="s">
        <v>12</v>
      </c>
      <c r="B23" s="145"/>
      <c r="C23" s="145"/>
      <c r="D23" s="145"/>
      <c r="E23" s="141" t="s">
        <v>38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3"/>
      <c r="AQ23" s="164" t="s">
        <v>18</v>
      </c>
      <c r="AR23" s="164" t="s">
        <v>20</v>
      </c>
      <c r="AS23" s="173" t="s">
        <v>19</v>
      </c>
      <c r="AT23" s="2" t="s">
        <v>95</v>
      </c>
    </row>
    <row r="24" spans="1:46" s="2" customFormat="1" ht="21.75" customHeight="1" x14ac:dyDescent="0.2">
      <c r="A24" s="129" t="s">
        <v>0</v>
      </c>
      <c r="B24" s="131"/>
      <c r="C24" s="171" t="s">
        <v>44</v>
      </c>
      <c r="D24" s="12" t="s">
        <v>16</v>
      </c>
      <c r="E24" s="135" t="s">
        <v>1</v>
      </c>
      <c r="F24" s="135"/>
      <c r="G24" s="135"/>
      <c r="H24" s="135"/>
      <c r="I24" s="135" t="s">
        <v>2</v>
      </c>
      <c r="J24" s="135"/>
      <c r="K24" s="135"/>
      <c r="L24" s="135"/>
      <c r="M24" s="135" t="s">
        <v>3</v>
      </c>
      <c r="N24" s="135"/>
      <c r="O24" s="135"/>
      <c r="P24" s="135"/>
      <c r="Q24" s="135" t="s">
        <v>4</v>
      </c>
      <c r="R24" s="135"/>
      <c r="S24" s="135"/>
      <c r="T24" s="135"/>
      <c r="U24" s="135" t="s">
        <v>5</v>
      </c>
      <c r="V24" s="135"/>
      <c r="W24" s="135"/>
      <c r="X24" s="135" t="s">
        <v>6</v>
      </c>
      <c r="Y24" s="135"/>
      <c r="Z24" s="135"/>
      <c r="AA24" s="135"/>
      <c r="AB24" s="136" t="s">
        <v>7</v>
      </c>
      <c r="AC24" s="137"/>
      <c r="AD24" s="137"/>
      <c r="AE24" s="138"/>
      <c r="AF24" s="136" t="s">
        <v>8</v>
      </c>
      <c r="AG24" s="137"/>
      <c r="AH24" s="137"/>
      <c r="AI24" s="138"/>
      <c r="AJ24" s="135" t="s">
        <v>9</v>
      </c>
      <c r="AK24" s="135"/>
      <c r="AL24" s="135"/>
      <c r="AM24" s="135"/>
      <c r="AN24" s="135"/>
      <c r="AO24" s="135"/>
      <c r="AP24" s="135"/>
      <c r="AQ24" s="164"/>
      <c r="AR24" s="164"/>
      <c r="AS24" s="173"/>
    </row>
    <row r="25" spans="1:46" s="6" customFormat="1" ht="11.25" customHeight="1" x14ac:dyDescent="0.2">
      <c r="A25" s="132"/>
      <c r="B25" s="134"/>
      <c r="C25" s="172"/>
      <c r="D25" s="12" t="s">
        <v>17</v>
      </c>
      <c r="E25" s="5">
        <v>1</v>
      </c>
      <c r="F25" s="5">
        <v>2</v>
      </c>
      <c r="G25" s="5">
        <v>3</v>
      </c>
      <c r="H25" s="5">
        <v>4</v>
      </c>
      <c r="I25" s="5">
        <v>5</v>
      </c>
      <c r="J25" s="5">
        <v>6</v>
      </c>
      <c r="K25" s="5">
        <v>7</v>
      </c>
      <c r="L25" s="5">
        <v>8</v>
      </c>
      <c r="M25" s="5">
        <v>9</v>
      </c>
      <c r="N25" s="5">
        <v>10</v>
      </c>
      <c r="O25" s="5">
        <v>11</v>
      </c>
      <c r="P25" s="5">
        <v>12</v>
      </c>
      <c r="Q25" s="5">
        <v>13</v>
      </c>
      <c r="R25" s="5">
        <v>14</v>
      </c>
      <c r="S25" s="5">
        <v>15</v>
      </c>
      <c r="T25" s="5">
        <v>16</v>
      </c>
      <c r="U25" s="5">
        <v>17</v>
      </c>
      <c r="V25" s="5">
        <v>18</v>
      </c>
      <c r="W25" s="5">
        <v>19</v>
      </c>
      <c r="X25" s="5">
        <v>20</v>
      </c>
      <c r="Y25" s="5">
        <v>21</v>
      </c>
      <c r="Z25" s="5">
        <v>22</v>
      </c>
      <c r="AA25" s="5">
        <v>23</v>
      </c>
      <c r="AB25" s="5">
        <v>24</v>
      </c>
      <c r="AC25" s="5">
        <v>25</v>
      </c>
      <c r="AD25" s="5">
        <v>26</v>
      </c>
      <c r="AE25" s="5">
        <v>27</v>
      </c>
      <c r="AF25" s="5">
        <v>28</v>
      </c>
      <c r="AG25" s="5">
        <v>29</v>
      </c>
      <c r="AH25" s="5">
        <v>30</v>
      </c>
      <c r="AI25" s="5">
        <v>31</v>
      </c>
      <c r="AJ25" s="5">
        <v>32</v>
      </c>
      <c r="AK25" s="5">
        <v>33</v>
      </c>
      <c r="AL25" s="5">
        <v>34</v>
      </c>
      <c r="AM25" s="5"/>
      <c r="AN25" s="5"/>
      <c r="AO25" s="5"/>
      <c r="AP25" s="5"/>
      <c r="AQ25" s="164"/>
      <c r="AR25" s="164"/>
      <c r="AS25" s="173"/>
    </row>
    <row r="26" spans="1:46" ht="12.75" customHeight="1" x14ac:dyDescent="0.2">
      <c r="A26" s="114" t="s">
        <v>23</v>
      </c>
      <c r="B26" s="83" t="s">
        <v>11</v>
      </c>
      <c r="C26" s="27" t="s">
        <v>87</v>
      </c>
      <c r="D26" s="32"/>
      <c r="E26" s="109"/>
      <c r="F26" s="108"/>
      <c r="G26" s="97" t="s">
        <v>97</v>
      </c>
      <c r="H26" s="108"/>
      <c r="I26" s="108"/>
      <c r="J26" s="108"/>
      <c r="K26" s="108"/>
      <c r="L26" s="97" t="s">
        <v>97</v>
      </c>
      <c r="M26" s="108"/>
      <c r="N26" s="108"/>
      <c r="O26" s="108"/>
      <c r="P26" s="97" t="s">
        <v>97</v>
      </c>
      <c r="Q26" s="109"/>
      <c r="R26" s="108"/>
      <c r="S26" s="97" t="s">
        <v>97</v>
      </c>
      <c r="T26" s="109"/>
      <c r="U26" s="109"/>
      <c r="V26" s="97" t="s">
        <v>97</v>
      </c>
      <c r="W26" s="109"/>
      <c r="X26" s="108"/>
      <c r="Y26" s="109"/>
      <c r="Z26" s="97" t="s">
        <v>97</v>
      </c>
      <c r="AA26" s="109"/>
      <c r="AB26" s="109"/>
      <c r="AC26" s="108"/>
      <c r="AD26" s="109"/>
      <c r="AE26" s="97" t="s">
        <v>97</v>
      </c>
      <c r="AF26" s="108"/>
      <c r="AG26" s="97" t="s">
        <v>97</v>
      </c>
      <c r="AH26" s="109"/>
      <c r="AI26" s="109"/>
      <c r="AJ26" s="109"/>
      <c r="AK26" s="108"/>
      <c r="AL26" s="97" t="s">
        <v>97</v>
      </c>
      <c r="AM26" s="108"/>
      <c r="AN26" s="96"/>
      <c r="AO26" s="96"/>
      <c r="AP26" s="29"/>
      <c r="AQ26" s="86">
        <f>COUNTA(E26:AP26)</f>
        <v>9</v>
      </c>
      <c r="AR26" s="87">
        <f>34*5</f>
        <v>170</v>
      </c>
      <c r="AS26" s="106">
        <f>AQ26/AR26</f>
        <v>5.2941176470588235E-2</v>
      </c>
    </row>
    <row r="27" spans="1:46" x14ac:dyDescent="0.2">
      <c r="A27" s="115"/>
      <c r="B27" s="83" t="s">
        <v>10</v>
      </c>
      <c r="C27" s="78" t="s">
        <v>87</v>
      </c>
      <c r="D27" s="32"/>
      <c r="E27" s="109"/>
      <c r="F27" s="97" t="s">
        <v>97</v>
      </c>
      <c r="G27" s="108"/>
      <c r="H27" s="108"/>
      <c r="I27" s="108"/>
      <c r="J27" s="108"/>
      <c r="K27" s="108"/>
      <c r="L27" s="97" t="s">
        <v>97</v>
      </c>
      <c r="M27" s="108"/>
      <c r="N27" s="108"/>
      <c r="O27" s="108"/>
      <c r="P27" s="97" t="s">
        <v>97</v>
      </c>
      <c r="Q27" s="109"/>
      <c r="R27" s="108"/>
      <c r="S27" s="97" t="s">
        <v>97</v>
      </c>
      <c r="T27" s="93"/>
      <c r="U27" s="109"/>
      <c r="V27" s="93"/>
      <c r="W27" s="108"/>
      <c r="X27" s="109"/>
      <c r="Y27" s="97" t="s">
        <v>97</v>
      </c>
      <c r="Z27" s="93"/>
      <c r="AA27" s="108"/>
      <c r="AB27" s="109"/>
      <c r="AC27" s="97" t="s">
        <v>97</v>
      </c>
      <c r="AD27" s="93"/>
      <c r="AE27" s="109"/>
      <c r="AF27" s="109"/>
      <c r="AG27" s="97" t="s">
        <v>97</v>
      </c>
      <c r="AH27" s="93"/>
      <c r="AI27" s="93"/>
      <c r="AJ27" s="109"/>
      <c r="AK27" s="93"/>
      <c r="AL27" s="97" t="s">
        <v>97</v>
      </c>
      <c r="AM27" s="108"/>
      <c r="AN27" s="96"/>
      <c r="AO27" s="96"/>
      <c r="AP27" s="29"/>
      <c r="AQ27" s="86">
        <f t="shared" ref="AQ27:AQ37" si="5">COUNTA(E27:AP27)</f>
        <v>8</v>
      </c>
      <c r="AR27" s="87">
        <f>34*4</f>
        <v>136</v>
      </c>
      <c r="AS27" s="106">
        <f t="shared" ref="AS27:AS37" si="6">AQ27/AR27</f>
        <v>5.8823529411764705E-2</v>
      </c>
    </row>
    <row r="28" spans="1:46" ht="12.75" customHeight="1" x14ac:dyDescent="0.2">
      <c r="A28" s="115"/>
      <c r="B28" s="83" t="s">
        <v>14</v>
      </c>
      <c r="C28" s="78" t="s">
        <v>87</v>
      </c>
      <c r="D28" s="32"/>
      <c r="E28" s="109"/>
      <c r="F28" s="97" t="s">
        <v>97</v>
      </c>
      <c r="G28" s="109"/>
      <c r="H28" s="93"/>
      <c r="I28" s="108"/>
      <c r="J28" s="109"/>
      <c r="K28" s="97" t="s">
        <v>97</v>
      </c>
      <c r="L28" s="109"/>
      <c r="M28" s="108"/>
      <c r="N28" s="109"/>
      <c r="O28" s="109"/>
      <c r="P28" s="109"/>
      <c r="Q28" s="109"/>
      <c r="R28" s="93"/>
      <c r="S28" s="93"/>
      <c r="T28" s="97" t="s">
        <v>97</v>
      </c>
      <c r="U28" s="109"/>
      <c r="V28" s="108"/>
      <c r="W28" s="93"/>
      <c r="X28" s="109"/>
      <c r="Y28" s="93"/>
      <c r="Z28" s="97" t="s">
        <v>97</v>
      </c>
      <c r="AA28" s="93"/>
      <c r="AB28" s="93"/>
      <c r="AC28" s="93"/>
      <c r="AD28" s="108"/>
      <c r="AE28" s="109"/>
      <c r="AF28" s="109"/>
      <c r="AG28" s="109"/>
      <c r="AH28" s="108"/>
      <c r="AI28" s="108"/>
      <c r="AJ28" s="108"/>
      <c r="AK28" s="93"/>
      <c r="AL28" s="93"/>
      <c r="AM28" s="108"/>
      <c r="AN28" s="96"/>
      <c r="AO28" s="96"/>
      <c r="AP28" s="29"/>
      <c r="AQ28" s="86">
        <f t="shared" si="5"/>
        <v>4</v>
      </c>
      <c r="AR28" s="87">
        <v>102</v>
      </c>
      <c r="AS28" s="106">
        <f t="shared" si="6"/>
        <v>3.9215686274509803E-2</v>
      </c>
    </row>
    <row r="29" spans="1:46" x14ac:dyDescent="0.2">
      <c r="A29" s="115"/>
      <c r="B29" s="83" t="s">
        <v>91</v>
      </c>
      <c r="C29" s="81" t="s">
        <v>87</v>
      </c>
      <c r="D29" s="32"/>
      <c r="E29" s="109"/>
      <c r="F29" s="109"/>
      <c r="G29" s="109"/>
      <c r="H29" s="93"/>
      <c r="I29" s="108"/>
      <c r="J29" s="109"/>
      <c r="K29" s="109"/>
      <c r="L29" s="109"/>
      <c r="M29" s="108"/>
      <c r="N29" s="109"/>
      <c r="O29" s="109"/>
      <c r="P29" s="109"/>
      <c r="Q29" s="109"/>
      <c r="R29" s="93"/>
      <c r="S29" s="93"/>
      <c r="T29" s="108"/>
      <c r="U29" s="109"/>
      <c r="V29" s="108"/>
      <c r="W29" s="93"/>
      <c r="X29" s="109"/>
      <c r="Y29" s="93"/>
      <c r="Z29" s="108"/>
      <c r="AA29" s="93"/>
      <c r="AB29" s="93"/>
      <c r="AC29" s="93"/>
      <c r="AD29" s="108"/>
      <c r="AE29" s="109"/>
      <c r="AF29" s="109"/>
      <c r="AG29" s="109"/>
      <c r="AH29" s="108"/>
      <c r="AI29" s="108"/>
      <c r="AJ29" s="108"/>
      <c r="AK29" s="93"/>
      <c r="AL29" s="93"/>
      <c r="AM29" s="108"/>
      <c r="AN29" s="96"/>
      <c r="AO29" s="96"/>
      <c r="AP29" s="29"/>
      <c r="AQ29" s="86">
        <f t="shared" si="5"/>
        <v>0</v>
      </c>
      <c r="AR29" s="87">
        <v>34</v>
      </c>
      <c r="AS29" s="106">
        <f t="shared" si="6"/>
        <v>0</v>
      </c>
    </row>
    <row r="30" spans="1:46" ht="38.25" x14ac:dyDescent="0.2">
      <c r="A30" s="115"/>
      <c r="B30" s="83" t="s">
        <v>96</v>
      </c>
      <c r="C30" s="81" t="s">
        <v>87</v>
      </c>
      <c r="D30" s="32"/>
      <c r="E30" s="109"/>
      <c r="F30" s="109"/>
      <c r="G30" s="109"/>
      <c r="H30" s="93"/>
      <c r="I30" s="108"/>
      <c r="J30" s="109"/>
      <c r="K30" s="109"/>
      <c r="L30" s="109"/>
      <c r="M30" s="108"/>
      <c r="N30" s="109"/>
      <c r="O30" s="109"/>
      <c r="P30" s="109"/>
      <c r="Q30" s="109"/>
      <c r="R30" s="93"/>
      <c r="S30" s="93"/>
      <c r="T30" s="108"/>
      <c r="U30" s="109"/>
      <c r="V30" s="108"/>
      <c r="W30" s="93"/>
      <c r="X30" s="109"/>
      <c r="Y30" s="93"/>
      <c r="Z30" s="108"/>
      <c r="AA30" s="93"/>
      <c r="AB30" s="93"/>
      <c r="AC30" s="93"/>
      <c r="AD30" s="108"/>
      <c r="AE30" s="109"/>
      <c r="AF30" s="109"/>
      <c r="AG30" s="109"/>
      <c r="AH30" s="108"/>
      <c r="AI30" s="108"/>
      <c r="AJ30" s="108"/>
      <c r="AK30" s="93"/>
      <c r="AL30" s="93"/>
      <c r="AM30" s="108"/>
      <c r="AN30" s="96"/>
      <c r="AO30" s="96"/>
      <c r="AP30" s="29"/>
      <c r="AQ30" s="86">
        <f t="shared" si="5"/>
        <v>0</v>
      </c>
      <c r="AR30" s="87">
        <v>34</v>
      </c>
      <c r="AS30" s="106">
        <f t="shared" si="6"/>
        <v>0</v>
      </c>
    </row>
    <row r="31" spans="1:46" x14ac:dyDescent="0.2">
      <c r="A31" s="115"/>
      <c r="B31" s="83" t="s">
        <v>98</v>
      </c>
      <c r="C31" s="81" t="s">
        <v>87</v>
      </c>
      <c r="D31" s="37"/>
      <c r="E31" s="93"/>
      <c r="F31" s="93"/>
      <c r="G31" s="110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7" t="s">
        <v>97</v>
      </c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7" t="s">
        <v>97</v>
      </c>
      <c r="AI31" s="93"/>
      <c r="AJ31" s="93"/>
      <c r="AK31" s="93"/>
      <c r="AL31" s="93"/>
      <c r="AM31" s="111"/>
      <c r="AN31" s="99"/>
      <c r="AO31" s="99"/>
      <c r="AP31" s="7"/>
      <c r="AQ31" s="86">
        <f t="shared" si="5"/>
        <v>2</v>
      </c>
      <c r="AR31" s="87">
        <v>34</v>
      </c>
      <c r="AS31" s="106">
        <f t="shared" si="6"/>
        <v>5.8823529411764705E-2</v>
      </c>
    </row>
    <row r="32" spans="1:46" x14ac:dyDescent="0.2">
      <c r="A32" s="115"/>
      <c r="B32" s="83" t="s">
        <v>15</v>
      </c>
      <c r="C32" s="78" t="s">
        <v>87</v>
      </c>
      <c r="D32" s="32"/>
      <c r="E32" s="109"/>
      <c r="F32" s="93"/>
      <c r="G32" s="93"/>
      <c r="H32" s="93"/>
      <c r="I32" s="97" t="s">
        <v>97</v>
      </c>
      <c r="J32" s="93"/>
      <c r="K32" s="93"/>
      <c r="L32" s="93"/>
      <c r="M32" s="109"/>
      <c r="N32" s="93"/>
      <c r="O32" s="93"/>
      <c r="P32" s="93"/>
      <c r="Q32" s="93"/>
      <c r="R32" s="93"/>
      <c r="S32" s="108"/>
      <c r="T32" s="97" t="s">
        <v>97</v>
      </c>
      <c r="U32" s="109"/>
      <c r="V32" s="93"/>
      <c r="W32" s="93"/>
      <c r="X32" s="109"/>
      <c r="Y32" s="93"/>
      <c r="Z32" s="93"/>
      <c r="AA32" s="93"/>
      <c r="AB32" s="93"/>
      <c r="AC32" s="93"/>
      <c r="AD32" s="93"/>
      <c r="AE32" s="97" t="s">
        <v>97</v>
      </c>
      <c r="AF32" s="109"/>
      <c r="AG32" s="108"/>
      <c r="AH32" s="108"/>
      <c r="AI32" s="108"/>
      <c r="AJ32" s="97" t="s">
        <v>97</v>
      </c>
      <c r="AK32" s="93"/>
      <c r="AL32" s="93"/>
      <c r="AM32" s="108"/>
      <c r="AN32" s="96"/>
      <c r="AO32" s="96"/>
      <c r="AP32" s="29"/>
      <c r="AQ32" s="86">
        <f t="shared" si="5"/>
        <v>4</v>
      </c>
      <c r="AR32" s="87">
        <f>34*2</f>
        <v>68</v>
      </c>
      <c r="AS32" s="106">
        <f t="shared" si="6"/>
        <v>5.8823529411764705E-2</v>
      </c>
    </row>
    <row r="33" spans="1:45" ht="12.75" customHeight="1" x14ac:dyDescent="0.2">
      <c r="A33" s="115"/>
      <c r="B33" s="84" t="s">
        <v>75</v>
      </c>
      <c r="C33" s="78" t="s">
        <v>87</v>
      </c>
      <c r="D33" s="32"/>
      <c r="E33" s="109"/>
      <c r="F33" s="93"/>
      <c r="G33" s="93"/>
      <c r="H33" s="93"/>
      <c r="I33" s="109"/>
      <c r="J33" s="93"/>
      <c r="K33" s="93"/>
      <c r="L33" s="97" t="s">
        <v>97</v>
      </c>
      <c r="M33" s="109"/>
      <c r="N33" s="93"/>
      <c r="O33" s="93"/>
      <c r="P33" s="93"/>
      <c r="Q33" s="109"/>
      <c r="R33" s="97" t="s">
        <v>97</v>
      </c>
      <c r="S33" s="93"/>
      <c r="T33" s="93"/>
      <c r="U33" s="109"/>
      <c r="V33" s="93"/>
      <c r="W33" s="93"/>
      <c r="X33" s="109"/>
      <c r="Y33" s="97" t="s">
        <v>97</v>
      </c>
      <c r="Z33" s="93"/>
      <c r="AA33" s="93"/>
      <c r="AB33" s="109"/>
      <c r="AC33" s="93"/>
      <c r="AD33" s="108"/>
      <c r="AE33" s="109"/>
      <c r="AF33" s="109"/>
      <c r="AG33" s="97" t="s">
        <v>97</v>
      </c>
      <c r="AH33" s="93"/>
      <c r="AI33" s="108"/>
      <c r="AJ33" s="109"/>
      <c r="AK33" s="97" t="s">
        <v>97</v>
      </c>
      <c r="AL33" s="93"/>
      <c r="AM33" s="108"/>
      <c r="AN33" s="96"/>
      <c r="AO33" s="96"/>
      <c r="AP33" s="29"/>
      <c r="AQ33" s="86">
        <f t="shared" si="5"/>
        <v>5</v>
      </c>
      <c r="AR33" s="87">
        <f t="shared" ref="AR33" si="7">34*2</f>
        <v>68</v>
      </c>
      <c r="AS33" s="106">
        <f t="shared" si="6"/>
        <v>7.3529411764705885E-2</v>
      </c>
    </row>
    <row r="34" spans="1:45" ht="12.75" customHeight="1" x14ac:dyDescent="0.2">
      <c r="A34" s="115"/>
      <c r="B34" s="83" t="s">
        <v>39</v>
      </c>
      <c r="C34" s="78" t="s">
        <v>87</v>
      </c>
      <c r="D34" s="32"/>
      <c r="E34" s="95"/>
      <c r="F34" s="92"/>
      <c r="G34" s="92"/>
      <c r="H34" s="92"/>
      <c r="I34" s="95"/>
      <c r="J34" s="92"/>
      <c r="K34" s="92"/>
      <c r="L34" s="92"/>
      <c r="M34" s="95"/>
      <c r="N34" s="92"/>
      <c r="O34" s="92"/>
      <c r="P34" s="92"/>
      <c r="Q34" s="95"/>
      <c r="R34" s="92"/>
      <c r="S34" s="92"/>
      <c r="T34" s="92"/>
      <c r="U34" s="95"/>
      <c r="V34" s="92"/>
      <c r="W34" s="92"/>
      <c r="X34" s="95"/>
      <c r="Y34" s="92"/>
      <c r="Z34" s="92"/>
      <c r="AA34" s="96"/>
      <c r="AB34" s="95"/>
      <c r="AC34" s="92"/>
      <c r="AD34" s="92"/>
      <c r="AE34" s="95"/>
      <c r="AF34" s="95"/>
      <c r="AG34" s="92"/>
      <c r="AH34" s="92"/>
      <c r="AI34" s="92"/>
      <c r="AJ34" s="96"/>
      <c r="AK34" s="92"/>
      <c r="AL34" s="92"/>
      <c r="AM34" s="96"/>
      <c r="AN34" s="96"/>
      <c r="AO34" s="96"/>
      <c r="AP34" s="29"/>
      <c r="AQ34" s="86">
        <f t="shared" si="5"/>
        <v>0</v>
      </c>
      <c r="AR34" s="87">
        <v>17</v>
      </c>
      <c r="AS34" s="106">
        <f t="shared" si="6"/>
        <v>0</v>
      </c>
    </row>
    <row r="35" spans="1:45" s="2" customFormat="1" ht="16.5" customHeight="1" x14ac:dyDescent="0.2">
      <c r="A35" s="115"/>
      <c r="B35" s="83" t="s">
        <v>40</v>
      </c>
      <c r="C35" s="78" t="s">
        <v>87</v>
      </c>
      <c r="D35" s="28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15"/>
      <c r="AQ35" s="86">
        <f t="shared" si="5"/>
        <v>0</v>
      </c>
      <c r="AR35" s="87">
        <v>17</v>
      </c>
      <c r="AS35" s="106">
        <f t="shared" si="6"/>
        <v>0</v>
      </c>
    </row>
    <row r="36" spans="1:45" x14ac:dyDescent="0.2">
      <c r="A36" s="115"/>
      <c r="B36" s="12" t="s">
        <v>51</v>
      </c>
      <c r="C36" s="78" t="s">
        <v>87</v>
      </c>
      <c r="D36" s="32"/>
      <c r="E36" s="15"/>
      <c r="F36" s="15"/>
      <c r="G36" s="15"/>
      <c r="H36" s="16"/>
      <c r="I36" s="31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29"/>
      <c r="AN36" s="29"/>
      <c r="AO36" s="29"/>
      <c r="AP36" s="29"/>
      <c r="AQ36" s="86">
        <f t="shared" si="5"/>
        <v>0</v>
      </c>
      <c r="AR36" s="87">
        <v>34</v>
      </c>
      <c r="AS36" s="106">
        <f t="shared" si="6"/>
        <v>0</v>
      </c>
    </row>
    <row r="37" spans="1:45" ht="25.5" x14ac:dyDescent="0.2">
      <c r="A37" s="116"/>
      <c r="B37" s="12" t="s">
        <v>50</v>
      </c>
      <c r="C37" s="78" t="s">
        <v>87</v>
      </c>
      <c r="D37" s="32" t="s">
        <v>95</v>
      </c>
      <c r="E37" s="15"/>
      <c r="F37" s="16"/>
      <c r="G37" s="16"/>
      <c r="H37" s="29"/>
      <c r="I37" s="16"/>
      <c r="J37" s="16"/>
      <c r="K37" s="16"/>
      <c r="L37" s="16"/>
      <c r="M37" s="15"/>
      <c r="N37" s="16"/>
      <c r="O37" s="16"/>
      <c r="P37" s="16"/>
      <c r="Q37" s="15"/>
      <c r="R37" s="16"/>
      <c r="S37" s="16"/>
      <c r="T37" s="16"/>
      <c r="U37" s="15"/>
      <c r="V37" s="16"/>
      <c r="W37" s="16"/>
      <c r="X37" s="15"/>
      <c r="Y37" s="16"/>
      <c r="Z37" s="16"/>
      <c r="AA37" s="16"/>
      <c r="AB37" s="29"/>
      <c r="AC37" s="29"/>
      <c r="AD37" s="29"/>
      <c r="AE37" s="15"/>
      <c r="AF37" s="15"/>
      <c r="AG37" s="16"/>
      <c r="AH37" s="16"/>
      <c r="AI37" s="16"/>
      <c r="AJ37" s="15"/>
      <c r="AK37" s="16"/>
      <c r="AL37" s="16"/>
      <c r="AM37" s="29"/>
      <c r="AN37" s="29"/>
      <c r="AO37" s="29"/>
      <c r="AP37" s="29"/>
      <c r="AQ37" s="86">
        <f t="shared" si="5"/>
        <v>0</v>
      </c>
      <c r="AR37" s="87">
        <f>34*2</f>
        <v>68</v>
      </c>
      <c r="AS37" s="106">
        <f t="shared" si="6"/>
        <v>0</v>
      </c>
    </row>
    <row r="38" spans="1:45" s="31" customFormat="1" ht="27" customHeight="1" x14ac:dyDescent="0.2">
      <c r="A38" s="49"/>
      <c r="B38" s="50"/>
      <c r="C38" s="50"/>
      <c r="D38" s="50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9"/>
      <c r="AN38" s="49"/>
      <c r="AO38" s="49"/>
      <c r="AP38" s="49"/>
      <c r="AQ38" s="89"/>
      <c r="AR38" s="89"/>
      <c r="AS38" s="89"/>
    </row>
    <row r="39" spans="1:45" s="31" customFormat="1" ht="114" customHeight="1" x14ac:dyDescent="0.2">
      <c r="A39" s="144" t="s">
        <v>21</v>
      </c>
      <c r="B39" s="144"/>
      <c r="C39" s="144"/>
      <c r="D39" s="144"/>
      <c r="E39" s="141" t="s">
        <v>38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3"/>
      <c r="AQ39" s="164" t="s">
        <v>18</v>
      </c>
      <c r="AR39" s="164" t="s">
        <v>20</v>
      </c>
      <c r="AS39" s="173" t="s">
        <v>19</v>
      </c>
    </row>
    <row r="40" spans="1:45" s="2" customFormat="1" ht="21.75" customHeight="1" x14ac:dyDescent="0.2">
      <c r="A40" s="129" t="s">
        <v>0</v>
      </c>
      <c r="B40" s="131"/>
      <c r="C40" s="171" t="s">
        <v>44</v>
      </c>
      <c r="D40" s="12" t="s">
        <v>16</v>
      </c>
      <c r="E40" s="135" t="s">
        <v>1</v>
      </c>
      <c r="F40" s="135"/>
      <c r="G40" s="135"/>
      <c r="H40" s="135"/>
      <c r="I40" s="135" t="s">
        <v>2</v>
      </c>
      <c r="J40" s="135"/>
      <c r="K40" s="135"/>
      <c r="L40" s="135"/>
      <c r="M40" s="135" t="s">
        <v>3</v>
      </c>
      <c r="N40" s="135"/>
      <c r="O40" s="135"/>
      <c r="P40" s="135"/>
      <c r="Q40" s="135" t="s">
        <v>4</v>
      </c>
      <c r="R40" s="135"/>
      <c r="S40" s="135"/>
      <c r="T40" s="135"/>
      <c r="U40" s="135" t="s">
        <v>5</v>
      </c>
      <c r="V40" s="135"/>
      <c r="W40" s="135"/>
      <c r="X40" s="135" t="s">
        <v>6</v>
      </c>
      <c r="Y40" s="135"/>
      <c r="Z40" s="135"/>
      <c r="AA40" s="135"/>
      <c r="AB40" s="136" t="s">
        <v>7</v>
      </c>
      <c r="AC40" s="137"/>
      <c r="AD40" s="137"/>
      <c r="AE40" s="138"/>
      <c r="AF40" s="136" t="s">
        <v>8</v>
      </c>
      <c r="AG40" s="137"/>
      <c r="AH40" s="137"/>
      <c r="AI40" s="138"/>
      <c r="AJ40" s="135" t="s">
        <v>9</v>
      </c>
      <c r="AK40" s="135"/>
      <c r="AL40" s="135"/>
      <c r="AM40" s="135"/>
      <c r="AN40" s="135"/>
      <c r="AO40" s="135"/>
      <c r="AP40" s="135"/>
      <c r="AQ40" s="164"/>
      <c r="AR40" s="164"/>
      <c r="AS40" s="173"/>
    </row>
    <row r="41" spans="1:45" s="2" customFormat="1" ht="16.5" customHeight="1" x14ac:dyDescent="0.2">
      <c r="A41" s="132"/>
      <c r="B41" s="134"/>
      <c r="C41" s="172"/>
      <c r="D41" s="12" t="s">
        <v>17</v>
      </c>
      <c r="E41" s="5">
        <v>1</v>
      </c>
      <c r="F41" s="5">
        <v>2</v>
      </c>
      <c r="G41" s="5">
        <v>3</v>
      </c>
      <c r="H41" s="5">
        <v>4</v>
      </c>
      <c r="I41" s="5">
        <v>5</v>
      </c>
      <c r="J41" s="5">
        <v>6</v>
      </c>
      <c r="K41" s="5">
        <v>7</v>
      </c>
      <c r="L41" s="5">
        <v>8</v>
      </c>
      <c r="M41" s="5">
        <v>9</v>
      </c>
      <c r="N41" s="5">
        <v>10</v>
      </c>
      <c r="O41" s="5">
        <v>11</v>
      </c>
      <c r="P41" s="5">
        <v>12</v>
      </c>
      <c r="Q41" s="5">
        <v>13</v>
      </c>
      <c r="R41" s="5">
        <v>14</v>
      </c>
      <c r="S41" s="5">
        <v>15</v>
      </c>
      <c r="T41" s="5">
        <v>16</v>
      </c>
      <c r="U41" s="5">
        <v>17</v>
      </c>
      <c r="V41" s="5">
        <v>18</v>
      </c>
      <c r="W41" s="5">
        <v>19</v>
      </c>
      <c r="X41" s="5">
        <v>20</v>
      </c>
      <c r="Y41" s="5">
        <v>21</v>
      </c>
      <c r="Z41" s="5">
        <v>22</v>
      </c>
      <c r="AA41" s="5">
        <v>23</v>
      </c>
      <c r="AB41" s="5">
        <v>24</v>
      </c>
      <c r="AC41" s="5">
        <v>25</v>
      </c>
      <c r="AD41" s="5">
        <v>26</v>
      </c>
      <c r="AE41" s="5">
        <v>27</v>
      </c>
      <c r="AF41" s="5">
        <v>28</v>
      </c>
      <c r="AG41" s="5">
        <v>29</v>
      </c>
      <c r="AH41" s="5">
        <v>30</v>
      </c>
      <c r="AI41" s="5">
        <v>31</v>
      </c>
      <c r="AJ41" s="5">
        <v>32</v>
      </c>
      <c r="AK41" s="5">
        <v>33</v>
      </c>
      <c r="AL41" s="5">
        <v>34</v>
      </c>
      <c r="AM41" s="5">
        <v>35</v>
      </c>
      <c r="AN41" s="5">
        <v>36</v>
      </c>
      <c r="AO41" s="5">
        <v>37</v>
      </c>
      <c r="AP41" s="5">
        <v>38</v>
      </c>
      <c r="AQ41" s="164"/>
      <c r="AR41" s="164"/>
      <c r="AS41" s="173"/>
    </row>
    <row r="42" spans="1:45" s="6" customFormat="1" ht="11.25" customHeight="1" x14ac:dyDescent="0.2">
      <c r="A42" s="114" t="s">
        <v>23</v>
      </c>
      <c r="B42" s="83" t="s">
        <v>11</v>
      </c>
      <c r="C42" s="27" t="s">
        <v>86</v>
      </c>
      <c r="D42" s="32"/>
      <c r="E42" s="109"/>
      <c r="F42" s="108"/>
      <c r="G42" s="97" t="s">
        <v>97</v>
      </c>
      <c r="H42" s="108"/>
      <c r="I42" s="108"/>
      <c r="J42" s="108"/>
      <c r="K42" s="108"/>
      <c r="L42" s="97" t="s">
        <v>97</v>
      </c>
      <c r="M42" s="108"/>
      <c r="N42" s="108"/>
      <c r="O42" s="108"/>
      <c r="P42" s="97" t="s">
        <v>97</v>
      </c>
      <c r="Q42" s="108"/>
      <c r="R42" s="109"/>
      <c r="S42" s="97" t="s">
        <v>97</v>
      </c>
      <c r="T42" s="108"/>
      <c r="U42" s="109"/>
      <c r="V42" s="109"/>
      <c r="W42" s="97" t="s">
        <v>97</v>
      </c>
      <c r="X42" s="109"/>
      <c r="Y42" s="97" t="s">
        <v>97</v>
      </c>
      <c r="Z42" s="109"/>
      <c r="AA42" s="109"/>
      <c r="AB42" s="109"/>
      <c r="AC42" s="109"/>
      <c r="AD42" s="108"/>
      <c r="AE42" s="97" t="s">
        <v>97</v>
      </c>
      <c r="AF42" s="109"/>
      <c r="AG42" s="109"/>
      <c r="AH42" s="109"/>
      <c r="AI42" s="97" t="s">
        <v>97</v>
      </c>
      <c r="AJ42" s="109"/>
      <c r="AK42" s="97" t="s">
        <v>97</v>
      </c>
      <c r="AL42" s="109"/>
      <c r="AM42" s="108"/>
      <c r="AN42" s="29"/>
      <c r="AO42" s="29"/>
      <c r="AP42" s="29"/>
      <c r="AQ42" s="86">
        <f>COUNTA(E42:AP42)</f>
        <v>9</v>
      </c>
      <c r="AR42" s="87">
        <f>34*5</f>
        <v>170</v>
      </c>
      <c r="AS42" s="106">
        <f>AQ42/AR42</f>
        <v>5.2941176470588235E-2</v>
      </c>
    </row>
    <row r="43" spans="1:45" s="6" customFormat="1" ht="15" customHeight="1" x14ac:dyDescent="0.2">
      <c r="A43" s="115"/>
      <c r="B43" s="83" t="s">
        <v>10</v>
      </c>
      <c r="C43" s="78" t="s">
        <v>86</v>
      </c>
      <c r="D43" s="32"/>
      <c r="E43" s="109"/>
      <c r="F43" s="97" t="s">
        <v>97</v>
      </c>
      <c r="G43" s="108"/>
      <c r="H43" s="108"/>
      <c r="I43" s="108"/>
      <c r="J43" s="108"/>
      <c r="K43" s="97" t="s">
        <v>97</v>
      </c>
      <c r="L43" s="108"/>
      <c r="M43" s="108"/>
      <c r="N43" s="97" t="s">
        <v>97</v>
      </c>
      <c r="O43" s="108"/>
      <c r="P43" s="108"/>
      <c r="Q43" s="109"/>
      <c r="R43" s="93"/>
      <c r="S43" s="97" t="s">
        <v>97</v>
      </c>
      <c r="T43" s="93"/>
      <c r="U43" s="109"/>
      <c r="V43" s="93"/>
      <c r="W43" s="93"/>
      <c r="X43" s="97" t="s">
        <v>97</v>
      </c>
      <c r="Y43" s="93"/>
      <c r="Z43" s="93"/>
      <c r="AA43" s="93"/>
      <c r="AB43" s="108"/>
      <c r="AC43" s="93"/>
      <c r="AD43" s="97" t="s">
        <v>97</v>
      </c>
      <c r="AE43" s="109"/>
      <c r="AF43" s="109"/>
      <c r="AG43" s="93"/>
      <c r="AH43" s="93"/>
      <c r="AI43" s="97" t="s">
        <v>97</v>
      </c>
      <c r="AJ43" s="109"/>
      <c r="AK43" s="97" t="s">
        <v>97</v>
      </c>
      <c r="AL43" s="93"/>
      <c r="AM43" s="108"/>
      <c r="AN43" s="29"/>
      <c r="AO43" s="29"/>
      <c r="AP43" s="29"/>
      <c r="AQ43" s="86">
        <f t="shared" ref="AQ43:AQ53" si="8">COUNTA(E43:AP43)</f>
        <v>8</v>
      </c>
      <c r="AR43" s="87">
        <f>34*4</f>
        <v>136</v>
      </c>
      <c r="AS43" s="106">
        <f t="shared" ref="AS43:AS53" si="9">AQ43/AR43</f>
        <v>5.8823529411764705E-2</v>
      </c>
    </row>
    <row r="44" spans="1:45" s="6" customFormat="1" ht="13.5" customHeight="1" x14ac:dyDescent="0.2">
      <c r="A44" s="115"/>
      <c r="B44" s="83" t="s">
        <v>14</v>
      </c>
      <c r="C44" s="78" t="s">
        <v>86</v>
      </c>
      <c r="D44" s="32"/>
      <c r="E44" s="109"/>
      <c r="F44" s="109"/>
      <c r="G44" s="109"/>
      <c r="H44" s="97" t="s">
        <v>97</v>
      </c>
      <c r="I44" s="108"/>
      <c r="J44" s="109"/>
      <c r="K44" s="109"/>
      <c r="L44" s="97" t="s">
        <v>97</v>
      </c>
      <c r="M44" s="109"/>
      <c r="N44" s="97" t="s">
        <v>97</v>
      </c>
      <c r="O44" s="109"/>
      <c r="P44" s="109"/>
      <c r="Q44" s="97" t="s">
        <v>97</v>
      </c>
      <c r="R44" s="93"/>
      <c r="S44" s="108"/>
      <c r="T44" s="93"/>
      <c r="U44" s="109"/>
      <c r="V44" s="93"/>
      <c r="W44" s="108"/>
      <c r="X44" s="109"/>
      <c r="Y44" s="108"/>
      <c r="Z44" s="97" t="s">
        <v>97</v>
      </c>
      <c r="AA44" s="93"/>
      <c r="AB44" s="108"/>
      <c r="AC44" s="93"/>
      <c r="AD44" s="109"/>
      <c r="AE44" s="109"/>
      <c r="AF44" s="109"/>
      <c r="AG44" s="109"/>
      <c r="AH44" s="97" t="s">
        <v>97</v>
      </c>
      <c r="AI44" s="108"/>
      <c r="AJ44" s="108"/>
      <c r="AK44" s="108"/>
      <c r="AL44" s="97" t="s">
        <v>97</v>
      </c>
      <c r="AM44" s="108"/>
      <c r="AN44" s="29"/>
      <c r="AO44" s="29"/>
      <c r="AP44" s="29"/>
      <c r="AQ44" s="86">
        <f t="shared" si="8"/>
        <v>7</v>
      </c>
      <c r="AR44" s="87">
        <v>102</v>
      </c>
      <c r="AS44" s="106">
        <f t="shared" si="9"/>
        <v>6.8627450980392163E-2</v>
      </c>
    </row>
    <row r="45" spans="1:45" s="6" customFormat="1" x14ac:dyDescent="0.2">
      <c r="A45" s="115"/>
      <c r="B45" s="83" t="s">
        <v>91</v>
      </c>
      <c r="C45" s="81" t="s">
        <v>86</v>
      </c>
      <c r="D45" s="32"/>
      <c r="E45" s="109"/>
      <c r="F45" s="109"/>
      <c r="G45" s="109"/>
      <c r="H45" s="93"/>
      <c r="I45" s="108"/>
      <c r="J45" s="109"/>
      <c r="K45" s="109"/>
      <c r="L45" s="109"/>
      <c r="M45" s="109"/>
      <c r="N45" s="108"/>
      <c r="O45" s="109"/>
      <c r="P45" s="109"/>
      <c r="Q45" s="109"/>
      <c r="R45" s="93"/>
      <c r="S45" s="108"/>
      <c r="T45" s="93"/>
      <c r="U45" s="109"/>
      <c r="V45" s="93"/>
      <c r="W45" s="108"/>
      <c r="X45" s="109"/>
      <c r="Y45" s="108"/>
      <c r="Z45" s="93"/>
      <c r="AA45" s="93"/>
      <c r="AB45" s="108"/>
      <c r="AC45" s="93"/>
      <c r="AD45" s="109"/>
      <c r="AE45" s="109"/>
      <c r="AF45" s="109"/>
      <c r="AG45" s="109"/>
      <c r="AH45" s="108"/>
      <c r="AI45" s="108"/>
      <c r="AJ45" s="108"/>
      <c r="AK45" s="108"/>
      <c r="AL45" s="93"/>
      <c r="AM45" s="108"/>
      <c r="AN45" s="29"/>
      <c r="AO45" s="29"/>
      <c r="AP45" s="29"/>
      <c r="AQ45" s="86">
        <f t="shared" si="8"/>
        <v>0</v>
      </c>
      <c r="AR45" s="87">
        <v>34</v>
      </c>
      <c r="AS45" s="106">
        <f t="shared" si="9"/>
        <v>0</v>
      </c>
    </row>
    <row r="46" spans="1:45" s="6" customFormat="1" ht="38.25" x14ac:dyDescent="0.2">
      <c r="A46" s="115"/>
      <c r="B46" s="83" t="s">
        <v>96</v>
      </c>
      <c r="C46" s="81" t="s">
        <v>86</v>
      </c>
      <c r="D46" s="32"/>
      <c r="E46" s="109"/>
      <c r="F46" s="109"/>
      <c r="G46" s="109"/>
      <c r="H46" s="93"/>
      <c r="I46" s="108"/>
      <c r="J46" s="109"/>
      <c r="K46" s="109"/>
      <c r="L46" s="109"/>
      <c r="M46" s="109"/>
      <c r="N46" s="108"/>
      <c r="O46" s="109"/>
      <c r="P46" s="109"/>
      <c r="Q46" s="109"/>
      <c r="R46" s="93"/>
      <c r="S46" s="108"/>
      <c r="T46" s="93"/>
      <c r="U46" s="109"/>
      <c r="V46" s="93"/>
      <c r="W46" s="108"/>
      <c r="X46" s="109"/>
      <c r="Y46" s="108"/>
      <c r="Z46" s="93"/>
      <c r="AA46" s="93"/>
      <c r="AB46" s="108"/>
      <c r="AC46" s="93"/>
      <c r="AD46" s="109"/>
      <c r="AE46" s="109"/>
      <c r="AF46" s="109"/>
      <c r="AG46" s="109"/>
      <c r="AH46" s="108"/>
      <c r="AI46" s="108"/>
      <c r="AJ46" s="108"/>
      <c r="AK46" s="108"/>
      <c r="AL46" s="93"/>
      <c r="AM46" s="108"/>
      <c r="AN46" s="29"/>
      <c r="AO46" s="29"/>
      <c r="AP46" s="29"/>
      <c r="AQ46" s="86">
        <f t="shared" si="8"/>
        <v>0</v>
      </c>
      <c r="AR46" s="87">
        <v>34</v>
      </c>
      <c r="AS46" s="106">
        <f t="shared" si="9"/>
        <v>0</v>
      </c>
    </row>
    <row r="47" spans="1:45" s="6" customFormat="1" x14ac:dyDescent="0.2">
      <c r="A47" s="115"/>
      <c r="B47" s="83" t="s">
        <v>98</v>
      </c>
      <c r="C47" s="81" t="s">
        <v>86</v>
      </c>
      <c r="D47" s="37"/>
      <c r="E47" s="93"/>
      <c r="F47" s="93"/>
      <c r="G47" s="110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7" t="s">
        <v>97</v>
      </c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7" t="s">
        <v>97</v>
      </c>
      <c r="AK47" s="93"/>
      <c r="AL47" s="93"/>
      <c r="AM47" s="111"/>
      <c r="AN47" s="7"/>
      <c r="AO47" s="7"/>
      <c r="AP47" s="7"/>
      <c r="AQ47" s="86">
        <f t="shared" si="8"/>
        <v>2</v>
      </c>
      <c r="AR47" s="87">
        <v>34</v>
      </c>
      <c r="AS47" s="106">
        <f t="shared" si="9"/>
        <v>5.8823529411764705E-2</v>
      </c>
    </row>
    <row r="48" spans="1:45" ht="14.25" customHeight="1" x14ac:dyDescent="0.2">
      <c r="A48" s="115"/>
      <c r="B48" s="83" t="s">
        <v>15</v>
      </c>
      <c r="C48" s="78" t="s">
        <v>86</v>
      </c>
      <c r="D48" s="32"/>
      <c r="E48" s="109"/>
      <c r="F48" s="93"/>
      <c r="G48" s="93"/>
      <c r="H48" s="93"/>
      <c r="I48" s="109"/>
      <c r="J48" s="97" t="s">
        <v>97</v>
      </c>
      <c r="K48" s="93"/>
      <c r="L48" s="93"/>
      <c r="M48" s="109"/>
      <c r="N48" s="93"/>
      <c r="O48" s="93"/>
      <c r="P48" s="93"/>
      <c r="Q48" s="93"/>
      <c r="R48" s="93"/>
      <c r="S48" s="108"/>
      <c r="T48" s="97" t="s">
        <v>97</v>
      </c>
      <c r="U48" s="109"/>
      <c r="V48" s="93"/>
      <c r="W48" s="93"/>
      <c r="X48" s="109"/>
      <c r="Y48" s="108"/>
      <c r="Z48" s="93"/>
      <c r="AA48" s="93"/>
      <c r="AB48" s="93"/>
      <c r="AC48" s="97" t="s">
        <v>97</v>
      </c>
      <c r="AD48" s="93"/>
      <c r="AE48" s="109"/>
      <c r="AF48" s="109"/>
      <c r="AG48" s="108"/>
      <c r="AH48" s="108"/>
      <c r="AI48" s="108"/>
      <c r="AJ48" s="97" t="s">
        <v>97</v>
      </c>
      <c r="AK48" s="108"/>
      <c r="AL48" s="93"/>
      <c r="AM48" s="108"/>
      <c r="AN48" s="29"/>
      <c r="AO48" s="29"/>
      <c r="AP48" s="29"/>
      <c r="AQ48" s="86">
        <f t="shared" si="8"/>
        <v>4</v>
      </c>
      <c r="AR48" s="87">
        <f>34*2</f>
        <v>68</v>
      </c>
      <c r="AS48" s="106">
        <f t="shared" si="9"/>
        <v>5.8823529411764705E-2</v>
      </c>
    </row>
    <row r="49" spans="1:45" ht="12.75" customHeight="1" x14ac:dyDescent="0.2">
      <c r="A49" s="115"/>
      <c r="B49" s="84" t="s">
        <v>75</v>
      </c>
      <c r="C49" s="78" t="s">
        <v>86</v>
      </c>
      <c r="D49" s="32"/>
      <c r="E49" s="109"/>
      <c r="F49" s="93"/>
      <c r="G49" s="93"/>
      <c r="H49" s="93"/>
      <c r="I49" s="109"/>
      <c r="J49" s="93"/>
      <c r="K49" s="93"/>
      <c r="L49" s="97" t="s">
        <v>97</v>
      </c>
      <c r="M49" s="109"/>
      <c r="N49" s="93"/>
      <c r="O49" s="93"/>
      <c r="P49" s="93"/>
      <c r="Q49" s="109"/>
      <c r="R49" s="93"/>
      <c r="S49" s="93"/>
      <c r="T49" s="97" t="s">
        <v>97</v>
      </c>
      <c r="U49" s="109"/>
      <c r="V49" s="93"/>
      <c r="W49" s="93"/>
      <c r="X49" s="109"/>
      <c r="Y49" s="93"/>
      <c r="Z49" s="93"/>
      <c r="AA49" s="93"/>
      <c r="AB49" s="109"/>
      <c r="AC49" s="97" t="s">
        <v>97</v>
      </c>
      <c r="AD49" s="108"/>
      <c r="AE49" s="109"/>
      <c r="AF49" s="109"/>
      <c r="AG49" s="93"/>
      <c r="AH49" s="93"/>
      <c r="AI49" s="108"/>
      <c r="AJ49" s="109"/>
      <c r="AK49" s="93"/>
      <c r="AL49" s="97" t="s">
        <v>97</v>
      </c>
      <c r="AM49" s="108"/>
      <c r="AN49" s="29"/>
      <c r="AO49" s="29"/>
      <c r="AP49" s="29"/>
      <c r="AQ49" s="86">
        <f t="shared" si="8"/>
        <v>4</v>
      </c>
      <c r="AR49" s="87">
        <f t="shared" ref="AR49" si="10">34*2</f>
        <v>68</v>
      </c>
      <c r="AS49" s="106">
        <f t="shared" si="9"/>
        <v>5.8823529411764705E-2</v>
      </c>
    </row>
    <row r="50" spans="1:45" ht="12.75" customHeight="1" x14ac:dyDescent="0.2">
      <c r="A50" s="115"/>
      <c r="B50" s="83" t="s">
        <v>39</v>
      </c>
      <c r="C50" s="78" t="s">
        <v>86</v>
      </c>
      <c r="D50" s="32"/>
      <c r="E50" s="109"/>
      <c r="F50" s="93"/>
      <c r="G50" s="93"/>
      <c r="H50" s="93"/>
      <c r="I50" s="109"/>
      <c r="J50" s="93"/>
      <c r="K50" s="93"/>
      <c r="L50" s="93"/>
      <c r="M50" s="109"/>
      <c r="N50" s="93"/>
      <c r="O50" s="93"/>
      <c r="P50" s="93"/>
      <c r="Q50" s="109"/>
      <c r="R50" s="93"/>
      <c r="S50" s="93"/>
      <c r="T50" s="93"/>
      <c r="U50" s="109"/>
      <c r="V50" s="93"/>
      <c r="W50" s="93"/>
      <c r="X50" s="109"/>
      <c r="Y50" s="93"/>
      <c r="Z50" s="93"/>
      <c r="AA50" s="108"/>
      <c r="AB50" s="109"/>
      <c r="AC50" s="93"/>
      <c r="AD50" s="93"/>
      <c r="AE50" s="109"/>
      <c r="AF50" s="109"/>
      <c r="AG50" s="93"/>
      <c r="AH50" s="93"/>
      <c r="AI50" s="93"/>
      <c r="AJ50" s="108"/>
      <c r="AK50" s="93"/>
      <c r="AL50" s="93"/>
      <c r="AM50" s="108"/>
      <c r="AN50" s="29"/>
      <c r="AO50" s="29"/>
      <c r="AP50" s="29"/>
      <c r="AQ50" s="86">
        <f t="shared" si="8"/>
        <v>0</v>
      </c>
      <c r="AR50" s="87">
        <v>17</v>
      </c>
      <c r="AS50" s="106">
        <f t="shared" si="9"/>
        <v>0</v>
      </c>
    </row>
    <row r="51" spans="1:45" ht="12.75" customHeight="1" x14ac:dyDescent="0.2">
      <c r="A51" s="115"/>
      <c r="B51" s="83" t="s">
        <v>40</v>
      </c>
      <c r="C51" s="78" t="s">
        <v>86</v>
      </c>
      <c r="D51" s="28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15"/>
      <c r="AO51" s="15"/>
      <c r="AP51" s="15"/>
      <c r="AQ51" s="86">
        <f t="shared" si="8"/>
        <v>0</v>
      </c>
      <c r="AR51" s="87">
        <v>17</v>
      </c>
      <c r="AS51" s="106">
        <f t="shared" si="9"/>
        <v>0</v>
      </c>
    </row>
    <row r="52" spans="1:45" s="2" customFormat="1" ht="15" customHeight="1" x14ac:dyDescent="0.2">
      <c r="A52" s="115"/>
      <c r="B52" s="12" t="s">
        <v>51</v>
      </c>
      <c r="C52" s="78" t="s">
        <v>86</v>
      </c>
      <c r="D52" s="32"/>
      <c r="E52" s="15"/>
      <c r="F52" s="15"/>
      <c r="G52" s="15"/>
      <c r="H52" s="16"/>
      <c r="I52" s="31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29"/>
      <c r="AN52" s="29"/>
      <c r="AO52" s="29"/>
      <c r="AP52" s="29"/>
      <c r="AQ52" s="86">
        <f t="shared" si="8"/>
        <v>0</v>
      </c>
      <c r="AR52" s="87">
        <f t="shared" ref="AR52" si="11">34*1</f>
        <v>34</v>
      </c>
      <c r="AS52" s="106">
        <f t="shared" si="9"/>
        <v>0</v>
      </c>
    </row>
    <row r="53" spans="1:45" s="6" customFormat="1" ht="23.25" customHeight="1" x14ac:dyDescent="0.2">
      <c r="A53" s="116"/>
      <c r="B53" s="12" t="s">
        <v>50</v>
      </c>
      <c r="C53" s="78" t="s">
        <v>86</v>
      </c>
      <c r="D53" s="32"/>
      <c r="E53" s="15"/>
      <c r="F53" s="16"/>
      <c r="G53" s="16"/>
      <c r="H53" s="29"/>
      <c r="I53" s="16"/>
      <c r="J53" s="16"/>
      <c r="K53" s="16"/>
      <c r="L53" s="16"/>
      <c r="M53" s="15"/>
      <c r="N53" s="16"/>
      <c r="O53" s="16"/>
      <c r="P53" s="16"/>
      <c r="Q53" s="15"/>
      <c r="R53" s="16"/>
      <c r="S53" s="16"/>
      <c r="T53" s="16"/>
      <c r="U53" s="15"/>
      <c r="V53" s="16"/>
      <c r="W53" s="16"/>
      <c r="X53" s="15"/>
      <c r="Y53" s="16"/>
      <c r="Z53" s="16"/>
      <c r="AA53" s="16"/>
      <c r="AB53" s="29"/>
      <c r="AC53" s="29"/>
      <c r="AD53" s="29"/>
      <c r="AE53" s="15"/>
      <c r="AF53" s="15"/>
      <c r="AG53" s="16"/>
      <c r="AH53" s="16"/>
      <c r="AI53" s="16"/>
      <c r="AJ53" s="15"/>
      <c r="AK53" s="16"/>
      <c r="AL53" s="16"/>
      <c r="AM53" s="29"/>
      <c r="AN53" s="29"/>
      <c r="AO53" s="29"/>
      <c r="AP53" s="29"/>
      <c r="AQ53" s="86">
        <f t="shared" si="8"/>
        <v>0</v>
      </c>
      <c r="AR53" s="87">
        <f>34*2</f>
        <v>68</v>
      </c>
      <c r="AS53" s="106">
        <f t="shared" si="9"/>
        <v>0</v>
      </c>
    </row>
    <row r="54" spans="1:45" s="6" customFormat="1" ht="20.25" customHeight="1" x14ac:dyDescent="0.2">
      <c r="A54" s="49"/>
      <c r="B54" s="82"/>
      <c r="C54" s="50"/>
      <c r="D54" s="50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9"/>
      <c r="AN54" s="49"/>
      <c r="AO54" s="49"/>
      <c r="AP54" s="49"/>
      <c r="AQ54" s="89"/>
      <c r="AR54" s="89"/>
      <c r="AS54" s="89"/>
    </row>
    <row r="55" spans="1:45" s="33" customFormat="1" ht="123" customHeight="1" x14ac:dyDescent="0.2">
      <c r="A55" s="144" t="s">
        <v>22</v>
      </c>
      <c r="B55" s="145"/>
      <c r="C55" s="144"/>
      <c r="D55" s="144"/>
      <c r="E55" s="141" t="s">
        <v>38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3"/>
      <c r="AQ55" s="164" t="s">
        <v>18</v>
      </c>
      <c r="AR55" s="164" t="s">
        <v>20</v>
      </c>
      <c r="AS55" s="173" t="s">
        <v>19</v>
      </c>
    </row>
    <row r="56" spans="1:45" s="33" customFormat="1" ht="18" customHeight="1" x14ac:dyDescent="0.2">
      <c r="A56" s="129" t="s">
        <v>0</v>
      </c>
      <c r="B56" s="131"/>
      <c r="C56" s="171" t="s">
        <v>44</v>
      </c>
      <c r="D56" s="12" t="s">
        <v>16</v>
      </c>
      <c r="E56" s="135" t="s">
        <v>1</v>
      </c>
      <c r="F56" s="135"/>
      <c r="G56" s="135"/>
      <c r="H56" s="135"/>
      <c r="I56" s="135" t="s">
        <v>2</v>
      </c>
      <c r="J56" s="135"/>
      <c r="K56" s="135"/>
      <c r="L56" s="135"/>
      <c r="M56" s="135" t="s">
        <v>3</v>
      </c>
      <c r="N56" s="135"/>
      <c r="O56" s="135"/>
      <c r="P56" s="135"/>
      <c r="Q56" s="135" t="s">
        <v>4</v>
      </c>
      <c r="R56" s="135"/>
      <c r="S56" s="135"/>
      <c r="T56" s="135"/>
      <c r="U56" s="135" t="s">
        <v>5</v>
      </c>
      <c r="V56" s="135"/>
      <c r="W56" s="135"/>
      <c r="X56" s="135" t="s">
        <v>6</v>
      </c>
      <c r="Y56" s="135"/>
      <c r="Z56" s="135"/>
      <c r="AA56" s="135"/>
      <c r="AB56" s="136" t="s">
        <v>7</v>
      </c>
      <c r="AC56" s="137"/>
      <c r="AD56" s="137"/>
      <c r="AE56" s="138"/>
      <c r="AF56" s="136" t="s">
        <v>8</v>
      </c>
      <c r="AG56" s="137"/>
      <c r="AH56" s="137"/>
      <c r="AI56" s="138"/>
      <c r="AJ56" s="135" t="s">
        <v>9</v>
      </c>
      <c r="AK56" s="135"/>
      <c r="AL56" s="135"/>
      <c r="AM56" s="135"/>
      <c r="AN56" s="135"/>
      <c r="AO56" s="135"/>
      <c r="AP56" s="135"/>
      <c r="AQ56" s="164"/>
      <c r="AR56" s="164"/>
      <c r="AS56" s="173"/>
    </row>
    <row r="57" spans="1:45" s="33" customFormat="1" x14ac:dyDescent="0.2">
      <c r="A57" s="132"/>
      <c r="B57" s="134"/>
      <c r="C57" s="172"/>
      <c r="D57" s="12" t="s">
        <v>17</v>
      </c>
      <c r="E57" s="5">
        <v>1</v>
      </c>
      <c r="F57" s="5">
        <v>2</v>
      </c>
      <c r="G57" s="5">
        <v>3</v>
      </c>
      <c r="H57" s="5">
        <v>4</v>
      </c>
      <c r="I57" s="5">
        <v>5</v>
      </c>
      <c r="J57" s="5">
        <v>6</v>
      </c>
      <c r="K57" s="5">
        <v>7</v>
      </c>
      <c r="L57" s="5">
        <v>8</v>
      </c>
      <c r="M57" s="5">
        <v>9</v>
      </c>
      <c r="N57" s="5">
        <v>10</v>
      </c>
      <c r="O57" s="5">
        <v>11</v>
      </c>
      <c r="P57" s="5">
        <v>12</v>
      </c>
      <c r="Q57" s="5">
        <v>13</v>
      </c>
      <c r="R57" s="5">
        <v>14</v>
      </c>
      <c r="S57" s="5">
        <v>15</v>
      </c>
      <c r="T57" s="5">
        <v>16</v>
      </c>
      <c r="U57" s="5">
        <v>17</v>
      </c>
      <c r="V57" s="5">
        <v>18</v>
      </c>
      <c r="W57" s="5">
        <v>19</v>
      </c>
      <c r="X57" s="5">
        <v>20</v>
      </c>
      <c r="Y57" s="5">
        <v>21</v>
      </c>
      <c r="Z57" s="5">
        <v>22</v>
      </c>
      <c r="AA57" s="5">
        <v>23</v>
      </c>
      <c r="AB57" s="5">
        <v>24</v>
      </c>
      <c r="AC57" s="5">
        <v>25</v>
      </c>
      <c r="AD57" s="5">
        <v>26</v>
      </c>
      <c r="AE57" s="5">
        <v>27</v>
      </c>
      <c r="AF57" s="5">
        <v>28</v>
      </c>
      <c r="AG57" s="5">
        <v>29</v>
      </c>
      <c r="AH57" s="5">
        <v>30</v>
      </c>
      <c r="AI57" s="5">
        <v>31</v>
      </c>
      <c r="AJ57" s="5">
        <v>32</v>
      </c>
      <c r="AK57" s="5">
        <v>33</v>
      </c>
      <c r="AL57" s="5">
        <v>34</v>
      </c>
      <c r="AM57" s="5"/>
      <c r="AN57" s="5"/>
      <c r="AO57" s="5"/>
      <c r="AP57" s="5"/>
      <c r="AQ57" s="164"/>
      <c r="AR57" s="164"/>
      <c r="AS57" s="173"/>
    </row>
    <row r="58" spans="1:45" ht="12.75" customHeight="1" x14ac:dyDescent="0.2">
      <c r="A58" s="139" t="s">
        <v>23</v>
      </c>
      <c r="B58" s="83" t="s">
        <v>11</v>
      </c>
      <c r="C58" s="27" t="s">
        <v>85</v>
      </c>
      <c r="D58" s="14"/>
      <c r="E58" s="94"/>
      <c r="F58" s="108"/>
      <c r="G58" s="93"/>
      <c r="H58" s="97" t="s">
        <v>97</v>
      </c>
      <c r="I58" s="93"/>
      <c r="J58" s="93"/>
      <c r="K58" s="97" t="s">
        <v>97</v>
      </c>
      <c r="L58" s="93"/>
      <c r="M58" s="93"/>
      <c r="N58" s="93"/>
      <c r="O58" s="93"/>
      <c r="P58" s="97" t="s">
        <v>97</v>
      </c>
      <c r="Q58" s="93"/>
      <c r="R58" s="93"/>
      <c r="S58" s="97" t="s">
        <v>97</v>
      </c>
      <c r="T58" s="108"/>
      <c r="U58" s="93"/>
      <c r="V58" s="93"/>
      <c r="W58" s="93"/>
      <c r="X58" s="93"/>
      <c r="Y58" s="97" t="s">
        <v>97</v>
      </c>
      <c r="Z58" s="93"/>
      <c r="AA58" s="93"/>
      <c r="AB58" s="93"/>
      <c r="AC58" s="93"/>
      <c r="AD58" s="97" t="s">
        <v>97</v>
      </c>
      <c r="AE58" s="93"/>
      <c r="AF58" s="93"/>
      <c r="AG58" s="93"/>
      <c r="AH58" s="97" t="s">
        <v>97</v>
      </c>
      <c r="AI58" s="108"/>
      <c r="AJ58" s="91" t="s">
        <v>100</v>
      </c>
      <c r="AK58" s="98"/>
      <c r="AL58" s="97" t="s">
        <v>97</v>
      </c>
      <c r="AM58" s="100"/>
      <c r="AN58" s="7"/>
      <c r="AO58" s="7"/>
      <c r="AP58" s="7"/>
      <c r="AQ58" s="87">
        <f t="shared" ref="AQ58:AQ69" si="12">COUNTA(E58:AP58)</f>
        <v>9</v>
      </c>
      <c r="AR58" s="87">
        <f>34*5</f>
        <v>170</v>
      </c>
      <c r="AS58" s="105">
        <f t="shared" ref="AS58:AS69" si="13">AQ58/AR58</f>
        <v>5.2941176470588235E-2</v>
      </c>
    </row>
    <row r="59" spans="1:45" ht="12.75" customHeight="1" x14ac:dyDescent="0.2">
      <c r="A59" s="139"/>
      <c r="B59" s="83" t="s">
        <v>10</v>
      </c>
      <c r="C59" s="78" t="s">
        <v>85</v>
      </c>
      <c r="D59" s="14"/>
      <c r="E59" s="94"/>
      <c r="F59" s="97" t="s">
        <v>97</v>
      </c>
      <c r="G59" s="108"/>
      <c r="H59" s="93"/>
      <c r="I59" s="93"/>
      <c r="J59" s="93"/>
      <c r="K59" s="97" t="s">
        <v>97</v>
      </c>
      <c r="L59" s="93"/>
      <c r="M59" s="93"/>
      <c r="N59" s="93"/>
      <c r="O59" s="93"/>
      <c r="P59" s="97" t="s">
        <v>97</v>
      </c>
      <c r="Q59" s="93"/>
      <c r="R59" s="93"/>
      <c r="S59" s="97" t="s">
        <v>97</v>
      </c>
      <c r="T59" s="108"/>
      <c r="U59" s="93"/>
      <c r="V59" s="93"/>
      <c r="W59" s="93"/>
      <c r="X59" s="93"/>
      <c r="Y59" s="93"/>
      <c r="Z59" s="97" t="s">
        <v>97</v>
      </c>
      <c r="AA59" s="93"/>
      <c r="AB59" s="93"/>
      <c r="AC59" s="93"/>
      <c r="AD59" s="97" t="s">
        <v>97</v>
      </c>
      <c r="AE59" s="93"/>
      <c r="AF59" s="97" t="s">
        <v>97</v>
      </c>
      <c r="AG59" s="93"/>
      <c r="AH59" s="93"/>
      <c r="AI59" s="91" t="s">
        <v>100</v>
      </c>
      <c r="AJ59" s="92"/>
      <c r="AK59" s="97" t="s">
        <v>97</v>
      </c>
      <c r="AL59" s="92"/>
      <c r="AM59" s="100"/>
      <c r="AN59" s="7"/>
      <c r="AO59" s="7"/>
      <c r="AP59" s="7"/>
      <c r="AQ59" s="87">
        <f t="shared" si="12"/>
        <v>9</v>
      </c>
      <c r="AR59" s="87">
        <f>34*4</f>
        <v>136</v>
      </c>
      <c r="AS59" s="105">
        <f t="shared" si="13"/>
        <v>6.6176470588235295E-2</v>
      </c>
    </row>
    <row r="60" spans="1:45" ht="14.25" customHeight="1" x14ac:dyDescent="0.2">
      <c r="A60" s="139"/>
      <c r="B60" s="83" t="s">
        <v>14</v>
      </c>
      <c r="C60" s="78" t="s">
        <v>85</v>
      </c>
      <c r="D60" s="14"/>
      <c r="E60" s="94"/>
      <c r="F60" s="93"/>
      <c r="G60" s="93"/>
      <c r="H60" s="93"/>
      <c r="I60" s="93"/>
      <c r="J60" s="93"/>
      <c r="K60" s="93"/>
      <c r="L60" s="97" t="s">
        <v>97</v>
      </c>
      <c r="M60" s="93"/>
      <c r="N60" s="93"/>
      <c r="O60" s="93"/>
      <c r="P60" s="93"/>
      <c r="Q60" s="93"/>
      <c r="R60" s="93"/>
      <c r="S60" s="108"/>
      <c r="T60" s="97" t="s">
        <v>97</v>
      </c>
      <c r="U60" s="93"/>
      <c r="V60" s="108"/>
      <c r="W60" s="93"/>
      <c r="X60" s="93"/>
      <c r="Y60" s="93"/>
      <c r="Z60" s="93"/>
      <c r="AA60" s="93"/>
      <c r="AB60" s="93"/>
      <c r="AC60" s="97" t="s">
        <v>97</v>
      </c>
      <c r="AD60" s="93"/>
      <c r="AE60" s="93"/>
      <c r="AF60" s="92"/>
      <c r="AG60" s="93"/>
      <c r="AH60" s="91" t="s">
        <v>100</v>
      </c>
      <c r="AI60" s="93"/>
      <c r="AJ60" s="97" t="s">
        <v>97</v>
      </c>
      <c r="AK60" s="111"/>
      <c r="AL60" s="92"/>
      <c r="AM60" s="100"/>
      <c r="AN60" s="7"/>
      <c r="AO60" s="7"/>
      <c r="AP60" s="7"/>
      <c r="AQ60" s="87">
        <f t="shared" si="12"/>
        <v>5</v>
      </c>
      <c r="AR60" s="87">
        <v>102</v>
      </c>
      <c r="AS60" s="105">
        <f t="shared" si="13"/>
        <v>4.9019607843137254E-2</v>
      </c>
    </row>
    <row r="61" spans="1:45" ht="39" customHeight="1" x14ac:dyDescent="0.2">
      <c r="A61" s="139"/>
      <c r="B61" s="83" t="s">
        <v>96</v>
      </c>
      <c r="C61" s="81" t="s">
        <v>85</v>
      </c>
      <c r="D61" s="37"/>
      <c r="E61" s="94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108"/>
      <c r="T61" s="93"/>
      <c r="U61" s="93"/>
      <c r="V61" s="108"/>
      <c r="W61" s="93"/>
      <c r="X61" s="93"/>
      <c r="Y61" s="93"/>
      <c r="Z61" s="93"/>
      <c r="AA61" s="93"/>
      <c r="AB61" s="93"/>
      <c r="AC61" s="108"/>
      <c r="AD61" s="93"/>
      <c r="AE61" s="93"/>
      <c r="AF61" s="92"/>
      <c r="AG61" s="92"/>
      <c r="AH61" s="93"/>
      <c r="AI61" s="93"/>
      <c r="AJ61" s="92"/>
      <c r="AK61" s="111"/>
      <c r="AL61" s="92"/>
      <c r="AM61" s="100"/>
      <c r="AN61" s="7"/>
      <c r="AO61" s="7"/>
      <c r="AP61" s="7"/>
      <c r="AQ61" s="87">
        <f t="shared" si="12"/>
        <v>0</v>
      </c>
      <c r="AR61" s="87">
        <v>34</v>
      </c>
      <c r="AS61" s="105">
        <f t="shared" si="13"/>
        <v>0</v>
      </c>
    </row>
    <row r="62" spans="1:45" ht="16.5" customHeight="1" x14ac:dyDescent="0.2">
      <c r="A62" s="139"/>
      <c r="B62" s="83" t="s">
        <v>98</v>
      </c>
      <c r="C62" s="81" t="s">
        <v>85</v>
      </c>
      <c r="D62" s="37"/>
      <c r="E62" s="94"/>
      <c r="F62" s="93"/>
      <c r="G62" s="110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7" t="s">
        <v>97</v>
      </c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4"/>
      <c r="AG62" s="94"/>
      <c r="AH62" s="93"/>
      <c r="AI62" s="93"/>
      <c r="AJ62" s="94"/>
      <c r="AK62" s="97" t="s">
        <v>97</v>
      </c>
      <c r="AL62" s="94"/>
      <c r="AM62" s="99"/>
      <c r="AN62" s="7"/>
      <c r="AO62" s="7"/>
      <c r="AP62" s="7"/>
      <c r="AQ62" s="87">
        <f t="shared" si="12"/>
        <v>2</v>
      </c>
      <c r="AR62" s="87">
        <v>34</v>
      </c>
      <c r="AS62" s="106">
        <f t="shared" si="13"/>
        <v>5.8823529411764705E-2</v>
      </c>
    </row>
    <row r="63" spans="1:45" ht="12.75" customHeight="1" x14ac:dyDescent="0.2">
      <c r="A63" s="139"/>
      <c r="B63" s="12" t="s">
        <v>15</v>
      </c>
      <c r="C63" s="78" t="s">
        <v>85</v>
      </c>
      <c r="D63" s="14"/>
      <c r="E63" s="94"/>
      <c r="F63" s="93"/>
      <c r="G63" s="93"/>
      <c r="H63" s="93"/>
      <c r="I63" s="93"/>
      <c r="J63" s="93"/>
      <c r="K63" s="93"/>
      <c r="L63" s="97" t="s">
        <v>97</v>
      </c>
      <c r="M63" s="93"/>
      <c r="N63" s="93"/>
      <c r="O63" s="93"/>
      <c r="P63" s="93"/>
      <c r="Q63" s="93"/>
      <c r="R63" s="93"/>
      <c r="S63" s="93"/>
      <c r="T63" s="97" t="s">
        <v>97</v>
      </c>
      <c r="U63" s="93"/>
      <c r="V63" s="108"/>
      <c r="W63" s="93"/>
      <c r="X63" s="93"/>
      <c r="Y63" s="93"/>
      <c r="Z63" s="93"/>
      <c r="AA63" s="93"/>
      <c r="AB63" s="93"/>
      <c r="AC63" s="97" t="s">
        <v>97</v>
      </c>
      <c r="AD63" s="93"/>
      <c r="AE63" s="93"/>
      <c r="AF63" s="92"/>
      <c r="AG63" s="92"/>
      <c r="AH63" s="91" t="s">
        <v>100</v>
      </c>
      <c r="AI63" s="93"/>
      <c r="AJ63" s="100"/>
      <c r="AK63" s="97" t="s">
        <v>97</v>
      </c>
      <c r="AL63" s="92"/>
      <c r="AM63" s="100"/>
      <c r="AN63" s="7"/>
      <c r="AO63" s="7"/>
      <c r="AP63" s="7"/>
      <c r="AQ63" s="87">
        <f t="shared" si="12"/>
        <v>5</v>
      </c>
      <c r="AR63" s="87">
        <f>34*2</f>
        <v>68</v>
      </c>
      <c r="AS63" s="105">
        <f t="shared" si="13"/>
        <v>7.3529411764705885E-2</v>
      </c>
    </row>
    <row r="64" spans="1:45" ht="15.75" customHeight="1" x14ac:dyDescent="0.2">
      <c r="A64" s="139"/>
      <c r="B64" s="12" t="s">
        <v>75</v>
      </c>
      <c r="C64" s="78" t="s">
        <v>85</v>
      </c>
      <c r="D64" s="11"/>
      <c r="E64" s="94"/>
      <c r="F64" s="93"/>
      <c r="G64" s="93"/>
      <c r="H64" s="93"/>
      <c r="I64" s="93"/>
      <c r="J64" s="93"/>
      <c r="K64" s="93"/>
      <c r="L64" s="97" t="s">
        <v>97</v>
      </c>
      <c r="M64" s="93"/>
      <c r="N64" s="93"/>
      <c r="O64" s="93"/>
      <c r="P64" s="93"/>
      <c r="Q64" s="93"/>
      <c r="R64" s="93"/>
      <c r="S64" s="97" t="s">
        <v>97</v>
      </c>
      <c r="T64" s="93"/>
      <c r="U64" s="93"/>
      <c r="V64" s="93"/>
      <c r="W64" s="93"/>
      <c r="X64" s="93"/>
      <c r="Y64" s="93"/>
      <c r="Z64" s="93"/>
      <c r="AA64" s="97" t="s">
        <v>97</v>
      </c>
      <c r="AB64" s="93"/>
      <c r="AC64" s="93"/>
      <c r="AD64" s="93"/>
      <c r="AE64" s="93"/>
      <c r="AF64" s="92"/>
      <c r="AG64" s="92"/>
      <c r="AH64" s="91" t="s">
        <v>100</v>
      </c>
      <c r="AI64" s="93"/>
      <c r="AJ64" s="100"/>
      <c r="AK64" s="93"/>
      <c r="AL64" s="97" t="s">
        <v>97</v>
      </c>
      <c r="AM64" s="100"/>
      <c r="AN64" s="7"/>
      <c r="AO64" s="7"/>
      <c r="AP64" s="7"/>
      <c r="AQ64" s="87">
        <f t="shared" si="12"/>
        <v>5</v>
      </c>
      <c r="AR64" s="87">
        <f>34*2</f>
        <v>68</v>
      </c>
      <c r="AS64" s="105">
        <f t="shared" si="13"/>
        <v>7.3529411764705885E-2</v>
      </c>
    </row>
    <row r="65" spans="1:45" ht="18.75" customHeight="1" x14ac:dyDescent="0.2">
      <c r="A65" s="139"/>
      <c r="B65" s="12" t="s">
        <v>74</v>
      </c>
      <c r="C65" s="78" t="s">
        <v>85</v>
      </c>
      <c r="D65" s="14"/>
      <c r="E65" s="94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6"/>
      <c r="AK65" s="92"/>
      <c r="AL65" s="92"/>
      <c r="AM65" s="100"/>
      <c r="AN65" s="7"/>
      <c r="AO65" s="7"/>
      <c r="AP65" s="7"/>
      <c r="AQ65" s="87">
        <f t="shared" si="12"/>
        <v>0</v>
      </c>
      <c r="AR65" s="87">
        <v>34</v>
      </c>
      <c r="AS65" s="105">
        <f t="shared" si="13"/>
        <v>0</v>
      </c>
    </row>
    <row r="66" spans="1:45" ht="12.75" customHeight="1" x14ac:dyDescent="0.2">
      <c r="A66" s="139"/>
      <c r="B66" s="12" t="s">
        <v>39</v>
      </c>
      <c r="C66" s="78" t="s">
        <v>85</v>
      </c>
      <c r="D66" s="11"/>
      <c r="E66" s="94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6"/>
      <c r="AJ66" s="92"/>
      <c r="AK66" s="92"/>
      <c r="AL66" s="92"/>
      <c r="AM66" s="100"/>
      <c r="AN66" s="7"/>
      <c r="AO66" s="7"/>
      <c r="AP66" s="7"/>
      <c r="AQ66" s="87">
        <f t="shared" si="12"/>
        <v>0</v>
      </c>
      <c r="AR66" s="87">
        <v>17</v>
      </c>
      <c r="AS66" s="105">
        <f t="shared" si="13"/>
        <v>0</v>
      </c>
    </row>
    <row r="67" spans="1:45" ht="12.75" customHeight="1" x14ac:dyDescent="0.2">
      <c r="A67" s="139"/>
      <c r="B67" s="83" t="s">
        <v>40</v>
      </c>
      <c r="C67" s="78" t="s">
        <v>85</v>
      </c>
      <c r="D67" s="11"/>
      <c r="E67" s="4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29"/>
      <c r="AJ67" s="16"/>
      <c r="AK67" s="16"/>
      <c r="AL67" s="16"/>
      <c r="AM67" s="30"/>
      <c r="AN67" s="7"/>
      <c r="AO67" s="7"/>
      <c r="AP67" s="7"/>
      <c r="AQ67" s="87">
        <f t="shared" si="12"/>
        <v>0</v>
      </c>
      <c r="AR67" s="87">
        <v>17</v>
      </c>
      <c r="AS67" s="105">
        <f t="shared" si="13"/>
        <v>0</v>
      </c>
    </row>
    <row r="68" spans="1:45" ht="12.75" customHeight="1" x14ac:dyDescent="0.2">
      <c r="A68" s="139"/>
      <c r="B68" s="12" t="s">
        <v>51</v>
      </c>
      <c r="C68" s="78" t="s">
        <v>85</v>
      </c>
      <c r="D68" s="11"/>
      <c r="E68" s="4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29"/>
      <c r="AJ68" s="16"/>
      <c r="AK68" s="16"/>
      <c r="AL68" s="16"/>
      <c r="AM68" s="30"/>
      <c r="AN68" s="7"/>
      <c r="AO68" s="7"/>
      <c r="AP68" s="7"/>
      <c r="AQ68" s="87">
        <f t="shared" si="12"/>
        <v>0</v>
      </c>
      <c r="AR68" s="87">
        <f t="shared" ref="AR68" si="14">34*1</f>
        <v>34</v>
      </c>
      <c r="AS68" s="105">
        <f t="shared" si="13"/>
        <v>0</v>
      </c>
    </row>
    <row r="69" spans="1:45" ht="28.5" customHeight="1" x14ac:dyDescent="0.2">
      <c r="A69" s="139"/>
      <c r="B69" s="12" t="s">
        <v>50</v>
      </c>
      <c r="C69" s="78" t="s">
        <v>85</v>
      </c>
      <c r="D69" s="14"/>
      <c r="E69" s="4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29"/>
      <c r="AI69" s="29"/>
      <c r="AJ69" s="30"/>
      <c r="AK69" s="16"/>
      <c r="AL69" s="16"/>
      <c r="AM69" s="30"/>
      <c r="AN69" s="7"/>
      <c r="AO69" s="7"/>
      <c r="AP69" s="7"/>
      <c r="AQ69" s="87">
        <f t="shared" si="12"/>
        <v>0</v>
      </c>
      <c r="AR69" s="87">
        <f>34*2</f>
        <v>68</v>
      </c>
      <c r="AS69" s="105">
        <f t="shared" si="13"/>
        <v>0</v>
      </c>
    </row>
    <row r="70" spans="1:45" ht="27" customHeight="1" x14ac:dyDescent="0.2">
      <c r="A70" s="49"/>
      <c r="B70" s="50"/>
      <c r="C70" s="50"/>
      <c r="D70" s="50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9"/>
      <c r="AN70" s="49"/>
      <c r="AO70" s="49"/>
      <c r="AP70" s="49"/>
      <c r="AQ70" s="89"/>
      <c r="AR70" s="89"/>
      <c r="AS70" s="89"/>
    </row>
    <row r="71" spans="1:45" s="31" customFormat="1" ht="90.75" customHeight="1" x14ac:dyDescent="0.2">
      <c r="A71" s="144" t="s">
        <v>24</v>
      </c>
      <c r="B71" s="144"/>
      <c r="C71" s="144"/>
      <c r="D71" s="144"/>
      <c r="E71" s="158" t="s">
        <v>38</v>
      </c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64" t="s">
        <v>18</v>
      </c>
      <c r="AR71" s="164" t="s">
        <v>20</v>
      </c>
      <c r="AS71" s="173" t="s">
        <v>19</v>
      </c>
    </row>
    <row r="72" spans="1:45" s="31" customFormat="1" ht="21" customHeight="1" x14ac:dyDescent="0.2">
      <c r="A72" s="135" t="s">
        <v>0</v>
      </c>
      <c r="B72" s="135"/>
      <c r="C72" s="135"/>
      <c r="D72" s="12" t="s">
        <v>16</v>
      </c>
      <c r="E72" s="135" t="s">
        <v>1</v>
      </c>
      <c r="F72" s="135"/>
      <c r="G72" s="135"/>
      <c r="H72" s="135"/>
      <c r="I72" s="135" t="s">
        <v>2</v>
      </c>
      <c r="J72" s="135"/>
      <c r="K72" s="135"/>
      <c r="L72" s="135"/>
      <c r="M72" s="135" t="s">
        <v>3</v>
      </c>
      <c r="N72" s="135"/>
      <c r="O72" s="135"/>
      <c r="P72" s="135"/>
      <c r="Q72" s="135" t="s">
        <v>4</v>
      </c>
      <c r="R72" s="135"/>
      <c r="S72" s="135"/>
      <c r="T72" s="135"/>
      <c r="U72" s="135" t="s">
        <v>5</v>
      </c>
      <c r="V72" s="135"/>
      <c r="W72" s="135"/>
      <c r="X72" s="135" t="s">
        <v>6</v>
      </c>
      <c r="Y72" s="135"/>
      <c r="Z72" s="135"/>
      <c r="AA72" s="135"/>
      <c r="AB72" s="136" t="s">
        <v>7</v>
      </c>
      <c r="AC72" s="137"/>
      <c r="AD72" s="137"/>
      <c r="AE72" s="138"/>
      <c r="AF72" s="136" t="s">
        <v>8</v>
      </c>
      <c r="AG72" s="137"/>
      <c r="AH72" s="137"/>
      <c r="AI72" s="138"/>
      <c r="AJ72" s="135" t="s">
        <v>9</v>
      </c>
      <c r="AK72" s="135"/>
      <c r="AL72" s="135"/>
      <c r="AM72" s="135"/>
      <c r="AN72" s="135"/>
      <c r="AO72" s="135"/>
      <c r="AP72" s="135"/>
      <c r="AQ72" s="164"/>
      <c r="AR72" s="164"/>
      <c r="AS72" s="173"/>
    </row>
    <row r="73" spans="1:45" s="31" customFormat="1" ht="15" customHeight="1" x14ac:dyDescent="0.2">
      <c r="A73" s="135"/>
      <c r="B73" s="135"/>
      <c r="C73" s="135"/>
      <c r="D73" s="12" t="s">
        <v>17</v>
      </c>
      <c r="E73" s="5">
        <v>1</v>
      </c>
      <c r="F73" s="5">
        <v>2</v>
      </c>
      <c r="G73" s="5">
        <v>3</v>
      </c>
      <c r="H73" s="5">
        <v>4</v>
      </c>
      <c r="I73" s="5">
        <v>5</v>
      </c>
      <c r="J73" s="5">
        <v>6</v>
      </c>
      <c r="K73" s="5">
        <v>7</v>
      </c>
      <c r="L73" s="5">
        <v>8</v>
      </c>
      <c r="M73" s="5">
        <v>9</v>
      </c>
      <c r="N73" s="5">
        <v>10</v>
      </c>
      <c r="O73" s="5">
        <v>11</v>
      </c>
      <c r="P73" s="5">
        <v>12</v>
      </c>
      <c r="Q73" s="5">
        <v>13</v>
      </c>
      <c r="R73" s="5">
        <v>14</v>
      </c>
      <c r="S73" s="5">
        <v>15</v>
      </c>
      <c r="T73" s="5">
        <v>16</v>
      </c>
      <c r="U73" s="5">
        <v>17</v>
      </c>
      <c r="V73" s="5">
        <v>18</v>
      </c>
      <c r="W73" s="5">
        <v>19</v>
      </c>
      <c r="X73" s="5">
        <v>20</v>
      </c>
      <c r="Y73" s="5">
        <v>21</v>
      </c>
      <c r="Z73" s="5">
        <v>22</v>
      </c>
      <c r="AA73" s="5">
        <v>23</v>
      </c>
      <c r="AB73" s="5">
        <v>24</v>
      </c>
      <c r="AC73" s="5">
        <v>25</v>
      </c>
      <c r="AD73" s="5">
        <v>26</v>
      </c>
      <c r="AE73" s="5">
        <v>27</v>
      </c>
      <c r="AF73" s="5">
        <v>28</v>
      </c>
      <c r="AG73" s="5">
        <v>29</v>
      </c>
      <c r="AH73" s="5">
        <v>30</v>
      </c>
      <c r="AI73" s="5">
        <v>31</v>
      </c>
      <c r="AJ73" s="5">
        <v>32</v>
      </c>
      <c r="AK73" s="5">
        <v>33</v>
      </c>
      <c r="AL73" s="5">
        <v>34</v>
      </c>
      <c r="AM73" s="5"/>
      <c r="AN73" s="5"/>
      <c r="AO73" s="5"/>
      <c r="AP73" s="5"/>
      <c r="AQ73" s="164"/>
      <c r="AR73" s="164"/>
      <c r="AS73" s="173"/>
    </row>
    <row r="74" spans="1:45" s="31" customFormat="1" ht="14.25" customHeight="1" x14ac:dyDescent="0.2">
      <c r="A74" s="139" t="s">
        <v>23</v>
      </c>
      <c r="B74" s="83" t="s">
        <v>11</v>
      </c>
      <c r="C74" s="13" t="s">
        <v>84</v>
      </c>
      <c r="D74" s="14"/>
      <c r="E74" s="108"/>
      <c r="F74" s="97" t="s">
        <v>97</v>
      </c>
      <c r="G74" s="108"/>
      <c r="H74" s="93"/>
      <c r="I74" s="93"/>
      <c r="J74" s="93"/>
      <c r="K74" s="93"/>
      <c r="L74" s="108"/>
      <c r="M74" s="93"/>
      <c r="N74" s="93"/>
      <c r="O74" s="93"/>
      <c r="P74" s="97" t="s">
        <v>97</v>
      </c>
      <c r="Q74" s="108"/>
      <c r="R74" s="93"/>
      <c r="S74" s="108"/>
      <c r="T74" s="97" t="s">
        <v>97</v>
      </c>
      <c r="U74" s="93"/>
      <c r="V74" s="108"/>
      <c r="W74" s="93"/>
      <c r="X74" s="97" t="s">
        <v>97</v>
      </c>
      <c r="Y74" s="93"/>
      <c r="Z74" s="93"/>
      <c r="AA74" s="108"/>
      <c r="AB74" s="93"/>
      <c r="AC74" s="93"/>
      <c r="AD74" s="108"/>
      <c r="AE74" s="97" t="s">
        <v>97</v>
      </c>
      <c r="AF74" s="93"/>
      <c r="AG74" s="97" t="s">
        <v>97</v>
      </c>
      <c r="AH74" s="108"/>
      <c r="AI74" s="91" t="s">
        <v>100</v>
      </c>
      <c r="AJ74" s="93"/>
      <c r="AK74" s="97" t="s">
        <v>97</v>
      </c>
      <c r="AL74" s="108"/>
      <c r="AM74" s="7"/>
      <c r="AN74" s="7"/>
      <c r="AO74" s="7"/>
      <c r="AP74" s="7"/>
      <c r="AQ74" s="87">
        <f t="shared" ref="AQ74:AQ87" si="15">COUNTA(E74:AP74)</f>
        <v>8</v>
      </c>
      <c r="AR74" s="87">
        <f>34*5</f>
        <v>170</v>
      </c>
      <c r="AS74" s="105">
        <f t="shared" ref="AS74:AS87" si="16">AQ74/AR74</f>
        <v>4.7058823529411764E-2</v>
      </c>
    </row>
    <row r="75" spans="1:45" s="31" customFormat="1" ht="13.5" customHeight="1" x14ac:dyDescent="0.2">
      <c r="A75" s="139"/>
      <c r="B75" s="83" t="s">
        <v>25</v>
      </c>
      <c r="C75" s="77" t="s">
        <v>84</v>
      </c>
      <c r="D75" s="14"/>
      <c r="E75" s="93"/>
      <c r="F75" s="93"/>
      <c r="G75" s="93"/>
      <c r="H75" s="93"/>
      <c r="I75" s="93"/>
      <c r="J75" s="108"/>
      <c r="K75" s="93"/>
      <c r="L75" s="93"/>
      <c r="M75" s="93"/>
      <c r="N75" s="93"/>
      <c r="O75" s="93"/>
      <c r="P75" s="93"/>
      <c r="Q75" s="93"/>
      <c r="R75" s="93"/>
      <c r="S75" s="108"/>
      <c r="T75" s="93"/>
      <c r="U75" s="93"/>
      <c r="V75" s="93"/>
      <c r="W75" s="93"/>
      <c r="X75" s="93"/>
      <c r="Y75" s="108"/>
      <c r="Z75" s="93"/>
      <c r="AA75" s="93"/>
      <c r="AB75" s="93"/>
      <c r="AC75" s="93"/>
      <c r="AD75" s="93"/>
      <c r="AE75" s="93"/>
      <c r="AF75" s="92"/>
      <c r="AG75" s="93"/>
      <c r="AH75" s="91" t="s">
        <v>100</v>
      </c>
      <c r="AI75" s="93"/>
      <c r="AJ75" s="92"/>
      <c r="AK75" s="92"/>
      <c r="AL75" s="92"/>
      <c r="AM75" s="7"/>
      <c r="AN75" s="7"/>
      <c r="AO75" s="7"/>
      <c r="AP75" s="7"/>
      <c r="AQ75" s="87">
        <f t="shared" si="15"/>
        <v>1</v>
      </c>
      <c r="AR75" s="87">
        <f>34*3</f>
        <v>102</v>
      </c>
      <c r="AS75" s="105">
        <f t="shared" si="16"/>
        <v>9.8039215686274508E-3</v>
      </c>
    </row>
    <row r="76" spans="1:45" s="31" customFormat="1" ht="13.5" customHeight="1" x14ac:dyDescent="0.2">
      <c r="A76" s="139"/>
      <c r="B76" s="83" t="s">
        <v>91</v>
      </c>
      <c r="C76" s="80" t="s">
        <v>84</v>
      </c>
      <c r="D76" s="37"/>
      <c r="E76" s="93"/>
      <c r="F76" s="93"/>
      <c r="G76" s="93"/>
      <c r="H76" s="93"/>
      <c r="I76" s="93"/>
      <c r="J76" s="108"/>
      <c r="K76" s="93"/>
      <c r="L76" s="93"/>
      <c r="M76" s="93"/>
      <c r="N76" s="93"/>
      <c r="O76" s="93"/>
      <c r="P76" s="93"/>
      <c r="Q76" s="93"/>
      <c r="R76" s="93"/>
      <c r="S76" s="108"/>
      <c r="T76" s="93"/>
      <c r="U76" s="93"/>
      <c r="V76" s="93"/>
      <c r="W76" s="93"/>
      <c r="X76" s="93"/>
      <c r="Y76" s="108"/>
      <c r="Z76" s="93"/>
      <c r="AA76" s="93"/>
      <c r="AB76" s="93"/>
      <c r="AC76" s="93"/>
      <c r="AD76" s="93"/>
      <c r="AE76" s="93"/>
      <c r="AF76" s="92"/>
      <c r="AG76" s="92" t="s">
        <v>95</v>
      </c>
      <c r="AH76" s="96"/>
      <c r="AI76" s="92"/>
      <c r="AJ76" s="92"/>
      <c r="AK76" s="92"/>
      <c r="AL76" s="92"/>
      <c r="AM76" s="7"/>
      <c r="AN76" s="7"/>
      <c r="AO76" s="7"/>
      <c r="AP76" s="7"/>
      <c r="AQ76" s="87">
        <f t="shared" si="15"/>
        <v>1</v>
      </c>
      <c r="AR76" s="87">
        <v>34</v>
      </c>
      <c r="AS76" s="105">
        <f t="shared" si="16"/>
        <v>2.9411764705882353E-2</v>
      </c>
    </row>
    <row r="77" spans="1:45" s="31" customFormat="1" ht="13.5" customHeight="1" x14ac:dyDescent="0.2">
      <c r="A77" s="139"/>
      <c r="B77" s="83" t="s">
        <v>92</v>
      </c>
      <c r="C77" s="80" t="s">
        <v>84</v>
      </c>
      <c r="D77" s="37"/>
      <c r="E77" s="93"/>
      <c r="F77" s="93"/>
      <c r="G77" s="93"/>
      <c r="H77" s="93"/>
      <c r="I77" s="93"/>
      <c r="J77" s="108"/>
      <c r="K77" s="93"/>
      <c r="L77" s="93"/>
      <c r="M77" s="93"/>
      <c r="N77" s="93"/>
      <c r="O77" s="93"/>
      <c r="P77" s="93"/>
      <c r="Q77" s="93"/>
      <c r="R77" s="93"/>
      <c r="S77" s="108"/>
      <c r="T77" s="93"/>
      <c r="U77" s="93"/>
      <c r="V77" s="93"/>
      <c r="W77" s="93"/>
      <c r="X77" s="93"/>
      <c r="Y77" s="108"/>
      <c r="Z77" s="93"/>
      <c r="AA77" s="93"/>
      <c r="AB77" s="93"/>
      <c r="AC77" s="93"/>
      <c r="AD77" s="93"/>
      <c r="AE77" s="93"/>
      <c r="AF77" s="92"/>
      <c r="AG77" s="92"/>
      <c r="AH77" s="96"/>
      <c r="AI77" s="92"/>
      <c r="AJ77" s="92"/>
      <c r="AK77" s="92"/>
      <c r="AL77" s="92"/>
      <c r="AM77" s="7"/>
      <c r="AN77" s="7"/>
      <c r="AO77" s="7"/>
      <c r="AP77" s="7"/>
      <c r="AQ77" s="87">
        <f t="shared" si="15"/>
        <v>0</v>
      </c>
      <c r="AR77" s="87">
        <v>34</v>
      </c>
      <c r="AS77" s="105">
        <f t="shared" si="16"/>
        <v>0</v>
      </c>
    </row>
    <row r="78" spans="1:45" s="31" customFormat="1" ht="13.5" customHeight="1" x14ac:dyDescent="0.2">
      <c r="A78" s="139"/>
      <c r="B78" s="83" t="s">
        <v>98</v>
      </c>
      <c r="C78" s="80" t="s">
        <v>84</v>
      </c>
      <c r="D78" s="37"/>
      <c r="E78" s="93"/>
      <c r="F78" s="93"/>
      <c r="G78" s="110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7" t="s">
        <v>97</v>
      </c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4"/>
      <c r="AG78" s="94"/>
      <c r="AH78" s="94"/>
      <c r="AI78" s="94"/>
      <c r="AJ78" s="94"/>
      <c r="AK78" s="94"/>
      <c r="AL78" s="94"/>
      <c r="AM78" s="7"/>
      <c r="AN78" s="7"/>
      <c r="AO78" s="7"/>
      <c r="AP78" s="7"/>
      <c r="AQ78" s="87">
        <f t="shared" si="15"/>
        <v>1</v>
      </c>
      <c r="AR78" s="87">
        <v>34</v>
      </c>
      <c r="AS78" s="106">
        <f t="shared" si="16"/>
        <v>2.9411764705882353E-2</v>
      </c>
    </row>
    <row r="79" spans="1:45" s="31" customFormat="1" ht="15" customHeight="1" x14ac:dyDescent="0.2">
      <c r="A79" s="139"/>
      <c r="B79" s="83" t="s">
        <v>75</v>
      </c>
      <c r="C79" s="77" t="s">
        <v>84</v>
      </c>
      <c r="D79" s="9"/>
      <c r="E79" s="93"/>
      <c r="F79" s="93"/>
      <c r="G79" s="93"/>
      <c r="H79" s="97" t="s">
        <v>97</v>
      </c>
      <c r="I79" s="93"/>
      <c r="J79" s="93"/>
      <c r="K79" s="97" t="s">
        <v>97</v>
      </c>
      <c r="L79" s="93"/>
      <c r="M79" s="93"/>
      <c r="N79" s="93"/>
      <c r="O79" s="97" t="s">
        <v>97</v>
      </c>
      <c r="P79" s="93"/>
      <c r="Q79" s="93"/>
      <c r="R79" s="97" t="s">
        <v>97</v>
      </c>
      <c r="S79" s="93"/>
      <c r="T79" s="93"/>
      <c r="U79" s="97" t="s">
        <v>97</v>
      </c>
      <c r="V79" s="93"/>
      <c r="W79" s="93"/>
      <c r="X79" s="97" t="s">
        <v>97</v>
      </c>
      <c r="Y79" s="93"/>
      <c r="Z79" s="93"/>
      <c r="AA79" s="93"/>
      <c r="AB79" s="93"/>
      <c r="AC79" s="97" t="s">
        <v>97</v>
      </c>
      <c r="AD79" s="93"/>
      <c r="AE79" s="93"/>
      <c r="AF79" s="97" t="s">
        <v>97</v>
      </c>
      <c r="AG79" s="93"/>
      <c r="AH79" s="91" t="s">
        <v>100</v>
      </c>
      <c r="AI79" s="93"/>
      <c r="AJ79" s="92"/>
      <c r="AK79" s="92"/>
      <c r="AL79" s="92"/>
      <c r="AM79" s="7"/>
      <c r="AN79" s="7"/>
      <c r="AO79" s="7"/>
      <c r="AP79" s="7"/>
      <c r="AQ79" s="87">
        <f t="shared" si="15"/>
        <v>9</v>
      </c>
      <c r="AR79" s="87">
        <f t="shared" ref="AR79" si="17">34*3</f>
        <v>102</v>
      </c>
      <c r="AS79" s="105">
        <f t="shared" si="16"/>
        <v>8.8235294117647065E-2</v>
      </c>
    </row>
    <row r="80" spans="1:45" s="31" customFormat="1" ht="15" customHeight="1" x14ac:dyDescent="0.2">
      <c r="A80" s="139"/>
      <c r="B80" s="83" t="s">
        <v>10</v>
      </c>
      <c r="C80" s="77" t="s">
        <v>84</v>
      </c>
      <c r="D80" s="14"/>
      <c r="E80" s="97" t="s">
        <v>97</v>
      </c>
      <c r="F80" s="93"/>
      <c r="G80" s="108"/>
      <c r="H80" s="93"/>
      <c r="I80" s="93"/>
      <c r="J80" s="93"/>
      <c r="K80" s="93"/>
      <c r="L80" s="97" t="s">
        <v>97</v>
      </c>
      <c r="M80" s="93"/>
      <c r="N80" s="93"/>
      <c r="O80" s="93"/>
      <c r="P80" s="97" t="s">
        <v>97</v>
      </c>
      <c r="Q80" s="108"/>
      <c r="R80" s="93"/>
      <c r="S80" s="97" t="s">
        <v>97</v>
      </c>
      <c r="T80" s="93"/>
      <c r="U80" s="93"/>
      <c r="V80" s="97" t="s">
        <v>97</v>
      </c>
      <c r="W80" s="93"/>
      <c r="X80" s="93"/>
      <c r="Y80" s="93"/>
      <c r="Z80" s="93"/>
      <c r="AA80" s="97" t="s">
        <v>97</v>
      </c>
      <c r="AB80" s="93"/>
      <c r="AC80" s="93"/>
      <c r="AD80" s="108"/>
      <c r="AE80" s="97" t="s">
        <v>97</v>
      </c>
      <c r="AF80" s="94"/>
      <c r="AG80" s="93"/>
      <c r="AH80" s="97" t="s">
        <v>97</v>
      </c>
      <c r="AI80" s="108"/>
      <c r="AJ80" s="91" t="s">
        <v>100</v>
      </c>
      <c r="AK80" s="92"/>
      <c r="AL80" s="97" t="s">
        <v>97</v>
      </c>
      <c r="AM80" s="7"/>
      <c r="AN80" s="7"/>
      <c r="AO80" s="7"/>
      <c r="AP80" s="7"/>
      <c r="AQ80" s="87">
        <f t="shared" si="15"/>
        <v>10</v>
      </c>
      <c r="AR80" s="87">
        <f t="shared" ref="AR80" si="18">34*5</f>
        <v>170</v>
      </c>
      <c r="AS80" s="105">
        <f t="shared" si="16"/>
        <v>5.8823529411764705E-2</v>
      </c>
    </row>
    <row r="81" spans="1:47" s="31" customFormat="1" ht="14.25" customHeight="1" x14ac:dyDescent="0.2">
      <c r="A81" s="139"/>
      <c r="B81" s="83" t="s">
        <v>26</v>
      </c>
      <c r="C81" s="77" t="s">
        <v>84</v>
      </c>
      <c r="D81" s="14"/>
      <c r="E81" s="93"/>
      <c r="F81" s="97" t="s">
        <v>97</v>
      </c>
      <c r="G81" s="93"/>
      <c r="H81" s="93"/>
      <c r="I81" s="97" t="s">
        <v>97</v>
      </c>
      <c r="J81" s="93"/>
      <c r="K81" s="93"/>
      <c r="L81" s="93"/>
      <c r="M81" s="93"/>
      <c r="N81" s="93"/>
      <c r="O81" s="97" t="s">
        <v>97</v>
      </c>
      <c r="P81" s="93"/>
      <c r="Q81" s="93"/>
      <c r="R81" s="93"/>
      <c r="S81" s="93"/>
      <c r="T81" s="97" t="s">
        <v>97</v>
      </c>
      <c r="U81" s="93"/>
      <c r="V81" s="93"/>
      <c r="W81" s="93"/>
      <c r="X81" s="93"/>
      <c r="Y81" s="93"/>
      <c r="Z81" s="97" t="s">
        <v>97</v>
      </c>
      <c r="AA81" s="93"/>
      <c r="AB81" s="93"/>
      <c r="AC81" s="93" t="s">
        <v>95</v>
      </c>
      <c r="AD81" s="93"/>
      <c r="AE81" s="93"/>
      <c r="AF81" s="92"/>
      <c r="AG81" s="93"/>
      <c r="AH81" s="91" t="s">
        <v>100</v>
      </c>
      <c r="AI81" s="93"/>
      <c r="AJ81" s="100"/>
      <c r="AK81" s="92"/>
      <c r="AL81" s="97" t="s">
        <v>97</v>
      </c>
      <c r="AM81" s="7"/>
      <c r="AN81" s="7"/>
      <c r="AO81" s="7"/>
      <c r="AP81" s="7"/>
      <c r="AQ81" s="87">
        <f t="shared" si="15"/>
        <v>8</v>
      </c>
      <c r="AR81" s="87">
        <f t="shared" ref="AR81" si="19">34*3</f>
        <v>102</v>
      </c>
      <c r="AS81" s="105">
        <f t="shared" si="16"/>
        <v>7.8431372549019607E-2</v>
      </c>
    </row>
    <row r="82" spans="1:47" s="31" customFormat="1" ht="12" customHeight="1" x14ac:dyDescent="0.2">
      <c r="A82" s="139"/>
      <c r="B82" s="83" t="s">
        <v>28</v>
      </c>
      <c r="C82" s="77" t="s">
        <v>84</v>
      </c>
      <c r="D82" s="14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7" t="s">
        <v>97</v>
      </c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2"/>
      <c r="AG82" s="97" t="s">
        <v>97</v>
      </c>
      <c r="AH82" s="93"/>
      <c r="AI82" s="93"/>
      <c r="AJ82" s="91" t="s">
        <v>100</v>
      </c>
      <c r="AK82" s="108"/>
      <c r="AL82" s="92"/>
      <c r="AM82" s="7"/>
      <c r="AN82" s="7"/>
      <c r="AO82" s="7"/>
      <c r="AP82" s="7"/>
      <c r="AQ82" s="87">
        <f t="shared" si="15"/>
        <v>3</v>
      </c>
      <c r="AR82" s="87">
        <f>34*1</f>
        <v>34</v>
      </c>
      <c r="AS82" s="105">
        <f t="shared" si="16"/>
        <v>8.8235294117647065E-2</v>
      </c>
    </row>
    <row r="83" spans="1:47" s="31" customFormat="1" ht="12.75" customHeight="1" x14ac:dyDescent="0.2">
      <c r="A83" s="139"/>
      <c r="B83" s="83" t="s">
        <v>27</v>
      </c>
      <c r="C83" s="77" t="s">
        <v>84</v>
      </c>
      <c r="D83" s="11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101"/>
      <c r="AG83" s="101"/>
      <c r="AH83" s="93"/>
      <c r="AI83" s="108"/>
      <c r="AJ83" s="91" t="s">
        <v>100</v>
      </c>
      <c r="AK83" s="101"/>
      <c r="AL83" s="94"/>
      <c r="AM83" s="7"/>
      <c r="AN83" s="7"/>
      <c r="AO83" s="7"/>
      <c r="AP83" s="7"/>
      <c r="AQ83" s="87">
        <f t="shared" si="15"/>
        <v>1</v>
      </c>
      <c r="AR83" s="87">
        <f t="shared" ref="AR83:AR85" si="20">34*1</f>
        <v>34</v>
      </c>
      <c r="AS83" s="105">
        <f t="shared" si="16"/>
        <v>2.9411764705882353E-2</v>
      </c>
    </row>
    <row r="84" spans="1:47" s="31" customFormat="1" ht="13.5" customHeight="1" x14ac:dyDescent="0.2">
      <c r="A84" s="139"/>
      <c r="B84" s="12" t="s">
        <v>39</v>
      </c>
      <c r="C84" s="77" t="s">
        <v>84</v>
      </c>
      <c r="D84" s="11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101"/>
      <c r="AG84" s="101"/>
      <c r="AH84" s="94"/>
      <c r="AI84" s="92"/>
      <c r="AJ84" s="99"/>
      <c r="AK84" s="101"/>
      <c r="AL84" s="94"/>
      <c r="AM84" s="7"/>
      <c r="AN84" s="7"/>
      <c r="AO84" s="7"/>
      <c r="AP84" s="7"/>
      <c r="AQ84" s="87">
        <f t="shared" si="15"/>
        <v>0</v>
      </c>
      <c r="AR84" s="87">
        <f t="shared" si="20"/>
        <v>34</v>
      </c>
      <c r="AS84" s="105">
        <f t="shared" si="16"/>
        <v>0</v>
      </c>
    </row>
    <row r="85" spans="1:47" s="31" customFormat="1" ht="12.75" customHeight="1" x14ac:dyDescent="0.2">
      <c r="A85" s="139"/>
      <c r="B85" s="83" t="s">
        <v>40</v>
      </c>
      <c r="C85" s="77" t="s">
        <v>84</v>
      </c>
      <c r="D85" s="11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101"/>
      <c r="AG85" s="101"/>
      <c r="AH85" s="94"/>
      <c r="AI85" s="92"/>
      <c r="AJ85" s="99"/>
      <c r="AK85" s="101"/>
      <c r="AL85" s="94"/>
      <c r="AM85" s="7"/>
      <c r="AN85" s="7"/>
      <c r="AO85" s="7"/>
      <c r="AP85" s="7"/>
      <c r="AQ85" s="87">
        <f t="shared" si="15"/>
        <v>0</v>
      </c>
      <c r="AR85" s="87">
        <f t="shared" si="20"/>
        <v>34</v>
      </c>
      <c r="AS85" s="105">
        <f t="shared" si="16"/>
        <v>0</v>
      </c>
    </row>
    <row r="86" spans="1:47" s="31" customFormat="1" ht="13.5" customHeight="1" x14ac:dyDescent="0.2">
      <c r="A86" s="139"/>
      <c r="B86" s="12" t="s">
        <v>51</v>
      </c>
      <c r="C86" s="77" t="s">
        <v>84</v>
      </c>
      <c r="D86" s="1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3"/>
      <c r="AI86" s="3"/>
      <c r="AJ86" s="7"/>
      <c r="AK86" s="16"/>
      <c r="AL86" s="4"/>
      <c r="AM86" s="7"/>
      <c r="AN86" s="7"/>
      <c r="AO86" s="7"/>
      <c r="AP86" s="7"/>
      <c r="AQ86" s="87">
        <f t="shared" si="15"/>
        <v>0</v>
      </c>
      <c r="AR86" s="87">
        <v>34</v>
      </c>
      <c r="AS86" s="105">
        <f t="shared" si="16"/>
        <v>0</v>
      </c>
    </row>
    <row r="87" spans="1:47" s="31" customFormat="1" ht="25.5" customHeight="1" x14ac:dyDescent="0.2">
      <c r="A87" s="139"/>
      <c r="B87" s="83" t="s">
        <v>50</v>
      </c>
      <c r="C87" s="77" t="s">
        <v>84</v>
      </c>
      <c r="D87" s="1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3"/>
      <c r="AI87" s="3"/>
      <c r="AJ87" s="7"/>
      <c r="AK87" s="16"/>
      <c r="AL87" s="4"/>
      <c r="AM87" s="7"/>
      <c r="AN87" s="7"/>
      <c r="AO87" s="7"/>
      <c r="AP87" s="7"/>
      <c r="AQ87" s="87">
        <f t="shared" si="15"/>
        <v>0</v>
      </c>
      <c r="AR87" s="87">
        <f t="shared" ref="AR87" si="21">34*2</f>
        <v>68</v>
      </c>
      <c r="AS87" s="105">
        <f t="shared" si="16"/>
        <v>0</v>
      </c>
    </row>
    <row r="88" spans="1:47" s="31" customFormat="1" ht="27" customHeight="1" x14ac:dyDescent="0.2">
      <c r="A88" s="157"/>
      <c r="B88" s="157"/>
      <c r="C88" s="157"/>
      <c r="D88" s="15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9"/>
      <c r="AN88" s="49"/>
      <c r="AO88" s="49"/>
      <c r="AP88" s="49"/>
      <c r="AQ88" s="89"/>
      <c r="AR88" s="89"/>
      <c r="AS88" s="89"/>
    </row>
    <row r="89" spans="1:47" s="2" customFormat="1" ht="116.25" customHeight="1" x14ac:dyDescent="0.2">
      <c r="A89" s="117" t="s">
        <v>29</v>
      </c>
      <c r="B89" s="118"/>
      <c r="C89" s="118"/>
      <c r="D89" s="119"/>
      <c r="E89" s="120" t="s">
        <v>38</v>
      </c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2"/>
      <c r="AQ89" s="123" t="s">
        <v>18</v>
      </c>
      <c r="AR89" s="123" t="s">
        <v>20</v>
      </c>
      <c r="AS89" s="126" t="s">
        <v>19</v>
      </c>
    </row>
    <row r="90" spans="1:47" s="2" customFormat="1" ht="21.75" customHeight="1" x14ac:dyDescent="0.2">
      <c r="A90" s="129" t="s">
        <v>0</v>
      </c>
      <c r="B90" s="130"/>
      <c r="C90" s="131"/>
      <c r="D90" s="12" t="s">
        <v>16</v>
      </c>
      <c r="E90" s="135" t="s">
        <v>1</v>
      </c>
      <c r="F90" s="135"/>
      <c r="G90" s="135"/>
      <c r="H90" s="135"/>
      <c r="I90" s="135" t="s">
        <v>2</v>
      </c>
      <c r="J90" s="135"/>
      <c r="K90" s="135"/>
      <c r="L90" s="135"/>
      <c r="M90" s="135" t="s">
        <v>3</v>
      </c>
      <c r="N90" s="135"/>
      <c r="O90" s="135"/>
      <c r="P90" s="135"/>
      <c r="Q90" s="135" t="s">
        <v>4</v>
      </c>
      <c r="R90" s="135"/>
      <c r="S90" s="135"/>
      <c r="T90" s="135"/>
      <c r="U90" s="135" t="s">
        <v>5</v>
      </c>
      <c r="V90" s="135"/>
      <c r="W90" s="135"/>
      <c r="X90" s="135" t="s">
        <v>6</v>
      </c>
      <c r="Y90" s="135"/>
      <c r="Z90" s="135"/>
      <c r="AA90" s="135"/>
      <c r="AB90" s="136" t="s">
        <v>7</v>
      </c>
      <c r="AC90" s="137"/>
      <c r="AD90" s="137"/>
      <c r="AE90" s="138"/>
      <c r="AF90" s="136" t="s">
        <v>8</v>
      </c>
      <c r="AG90" s="137"/>
      <c r="AH90" s="137"/>
      <c r="AI90" s="138"/>
      <c r="AJ90" s="135" t="s">
        <v>9</v>
      </c>
      <c r="AK90" s="135"/>
      <c r="AL90" s="135"/>
      <c r="AM90" s="135"/>
      <c r="AN90" s="135"/>
      <c r="AO90" s="135"/>
      <c r="AP90" s="135"/>
      <c r="AQ90" s="124"/>
      <c r="AR90" s="124"/>
      <c r="AS90" s="127"/>
      <c r="AU90" s="2" t="s">
        <v>95</v>
      </c>
    </row>
    <row r="91" spans="1:47" s="6" customFormat="1" ht="11.25" customHeight="1" x14ac:dyDescent="0.2">
      <c r="A91" s="132"/>
      <c r="B91" s="133"/>
      <c r="C91" s="134"/>
      <c r="D91" s="12" t="s">
        <v>17</v>
      </c>
      <c r="E91" s="5">
        <v>1</v>
      </c>
      <c r="F91" s="5">
        <v>2</v>
      </c>
      <c r="G91" s="5">
        <v>3</v>
      </c>
      <c r="H91" s="5">
        <v>4</v>
      </c>
      <c r="I91" s="5">
        <v>5</v>
      </c>
      <c r="J91" s="5">
        <v>6</v>
      </c>
      <c r="K91" s="5">
        <v>7</v>
      </c>
      <c r="L91" s="5">
        <v>8</v>
      </c>
      <c r="M91" s="5">
        <v>9</v>
      </c>
      <c r="N91" s="5">
        <v>10</v>
      </c>
      <c r="O91" s="5">
        <v>11</v>
      </c>
      <c r="P91" s="5">
        <v>12</v>
      </c>
      <c r="Q91" s="5">
        <v>13</v>
      </c>
      <c r="R91" s="5">
        <v>14</v>
      </c>
      <c r="S91" s="5">
        <v>15</v>
      </c>
      <c r="T91" s="5">
        <v>16</v>
      </c>
      <c r="U91" s="5">
        <v>17</v>
      </c>
      <c r="V91" s="5">
        <v>18</v>
      </c>
      <c r="W91" s="5">
        <v>19</v>
      </c>
      <c r="X91" s="5">
        <v>20</v>
      </c>
      <c r="Y91" s="5">
        <v>21</v>
      </c>
      <c r="Z91" s="5">
        <v>22</v>
      </c>
      <c r="AA91" s="5">
        <v>23</v>
      </c>
      <c r="AB91" s="5">
        <v>24</v>
      </c>
      <c r="AC91" s="5">
        <v>25</v>
      </c>
      <c r="AD91" s="5">
        <v>26</v>
      </c>
      <c r="AE91" s="5">
        <v>27</v>
      </c>
      <c r="AF91" s="5">
        <v>28</v>
      </c>
      <c r="AG91" s="5">
        <v>29</v>
      </c>
      <c r="AH91" s="5">
        <v>30</v>
      </c>
      <c r="AI91" s="5">
        <v>31</v>
      </c>
      <c r="AJ91" s="5">
        <v>32</v>
      </c>
      <c r="AK91" s="5">
        <v>33</v>
      </c>
      <c r="AL91" s="5">
        <v>34</v>
      </c>
      <c r="AM91" s="5"/>
      <c r="AN91" s="5"/>
      <c r="AO91" s="5"/>
      <c r="AP91" s="5"/>
      <c r="AQ91" s="125"/>
      <c r="AR91" s="125"/>
      <c r="AS91" s="128"/>
    </row>
    <row r="92" spans="1:47" ht="12.75" customHeight="1" x14ac:dyDescent="0.2">
      <c r="A92" s="140" t="s">
        <v>23</v>
      </c>
      <c r="B92" s="83" t="s">
        <v>11</v>
      </c>
      <c r="C92" s="36" t="s">
        <v>83</v>
      </c>
      <c r="D92" s="37"/>
      <c r="E92" s="93"/>
      <c r="F92" s="108"/>
      <c r="G92" s="97" t="s">
        <v>97</v>
      </c>
      <c r="H92" s="93"/>
      <c r="I92" s="93"/>
      <c r="J92" s="97" t="s">
        <v>97</v>
      </c>
      <c r="K92" s="108"/>
      <c r="L92" s="93"/>
      <c r="M92" s="97" t="s">
        <v>97</v>
      </c>
      <c r="N92" s="93"/>
      <c r="O92" s="108"/>
      <c r="P92" s="93"/>
      <c r="Q92" s="93"/>
      <c r="R92" s="108"/>
      <c r="S92" s="97" t="s">
        <v>97</v>
      </c>
      <c r="T92" s="93"/>
      <c r="U92" s="97" t="s">
        <v>97</v>
      </c>
      <c r="V92" s="93"/>
      <c r="W92" s="93"/>
      <c r="X92" s="93"/>
      <c r="Y92" s="93"/>
      <c r="Z92" s="108"/>
      <c r="AA92" s="93"/>
      <c r="AB92" s="93"/>
      <c r="AC92" s="108"/>
      <c r="AD92" s="93"/>
      <c r="AE92" s="93"/>
      <c r="AF92" s="97" t="s">
        <v>97</v>
      </c>
      <c r="AG92" s="93"/>
      <c r="AH92" s="93"/>
      <c r="AI92" s="91" t="s">
        <v>100</v>
      </c>
      <c r="AJ92" s="92"/>
      <c r="AK92" s="97" t="s">
        <v>97</v>
      </c>
      <c r="AL92" s="92"/>
      <c r="AM92" s="100"/>
      <c r="AN92" s="100"/>
      <c r="AO92" s="100"/>
      <c r="AP92" s="30"/>
      <c r="AQ92" s="87">
        <f t="shared" ref="AQ92:AQ105" si="22">COUNTA(E92:AP92)</f>
        <v>8</v>
      </c>
      <c r="AR92" s="87">
        <v>170</v>
      </c>
      <c r="AS92" s="105">
        <f t="shared" ref="AS92:AS105" si="23">AQ92/AR92</f>
        <v>4.7058823529411764E-2</v>
      </c>
    </row>
    <row r="93" spans="1:47" ht="12.75" customHeight="1" x14ac:dyDescent="0.2">
      <c r="A93" s="140"/>
      <c r="B93" s="83" t="s">
        <v>25</v>
      </c>
      <c r="C93" s="77" t="s">
        <v>83</v>
      </c>
      <c r="D93" s="37"/>
      <c r="E93" s="93"/>
      <c r="F93" s="93"/>
      <c r="G93" s="93"/>
      <c r="H93" s="93"/>
      <c r="I93" s="108"/>
      <c r="J93" s="93"/>
      <c r="K93" s="93"/>
      <c r="L93" s="93"/>
      <c r="M93" s="93"/>
      <c r="N93" s="93"/>
      <c r="O93" s="93"/>
      <c r="P93" s="108"/>
      <c r="Q93" s="93"/>
      <c r="R93" s="93"/>
      <c r="S93" s="93"/>
      <c r="T93" s="93"/>
      <c r="U93" s="108"/>
      <c r="V93" s="93"/>
      <c r="W93" s="93"/>
      <c r="X93" s="93"/>
      <c r="Y93" s="93"/>
      <c r="Z93" s="93"/>
      <c r="AA93" s="93"/>
      <c r="AB93" s="108"/>
      <c r="AC93" s="93"/>
      <c r="AD93" s="93"/>
      <c r="AE93" s="93"/>
      <c r="AF93" s="93"/>
      <c r="AG93" s="93"/>
      <c r="AH93" s="108"/>
      <c r="AI93" s="91" t="s">
        <v>100</v>
      </c>
      <c r="AJ93" s="92"/>
      <c r="AK93" s="92"/>
      <c r="AL93" s="92"/>
      <c r="AM93" s="100"/>
      <c r="AN93" s="100"/>
      <c r="AO93" s="100"/>
      <c r="AP93" s="30"/>
      <c r="AQ93" s="87">
        <f t="shared" si="22"/>
        <v>1</v>
      </c>
      <c r="AR93" s="87">
        <f>34*3</f>
        <v>102</v>
      </c>
      <c r="AS93" s="105">
        <f t="shared" si="23"/>
        <v>9.8039215686274508E-3</v>
      </c>
    </row>
    <row r="94" spans="1:47" ht="12.75" customHeight="1" x14ac:dyDescent="0.2">
      <c r="A94" s="140"/>
      <c r="B94" s="83" t="s">
        <v>91</v>
      </c>
      <c r="C94" s="80" t="s">
        <v>83</v>
      </c>
      <c r="D94" s="37"/>
      <c r="E94" s="93"/>
      <c r="F94" s="93"/>
      <c r="G94" s="93"/>
      <c r="H94" s="93"/>
      <c r="I94" s="93"/>
      <c r="J94" s="108"/>
      <c r="K94" s="93"/>
      <c r="L94" s="93"/>
      <c r="M94" s="93"/>
      <c r="N94" s="93"/>
      <c r="O94" s="93"/>
      <c r="P94" s="93"/>
      <c r="Q94" s="93"/>
      <c r="R94" s="93"/>
      <c r="S94" s="108"/>
      <c r="T94" s="93"/>
      <c r="U94" s="93"/>
      <c r="V94" s="93"/>
      <c r="W94" s="93"/>
      <c r="X94" s="93"/>
      <c r="Y94" s="108"/>
      <c r="Z94" s="93"/>
      <c r="AA94" s="93"/>
      <c r="AB94" s="93"/>
      <c r="AC94" s="93"/>
      <c r="AD94" s="93"/>
      <c r="AE94" s="93"/>
      <c r="AF94" s="93"/>
      <c r="AG94" s="93"/>
      <c r="AH94" s="108"/>
      <c r="AI94" s="92"/>
      <c r="AJ94" s="92"/>
      <c r="AK94" s="92"/>
      <c r="AL94" s="92"/>
      <c r="AM94" s="99"/>
      <c r="AN94" s="99"/>
      <c r="AO94" s="99"/>
      <c r="AP94" s="7"/>
      <c r="AQ94" s="87">
        <f t="shared" si="22"/>
        <v>0</v>
      </c>
      <c r="AR94" s="87">
        <v>34</v>
      </c>
      <c r="AS94" s="105">
        <f t="shared" si="23"/>
        <v>0</v>
      </c>
    </row>
    <row r="95" spans="1:47" ht="12.75" customHeight="1" x14ac:dyDescent="0.2">
      <c r="A95" s="140"/>
      <c r="B95" s="83" t="s">
        <v>92</v>
      </c>
      <c r="C95" s="80" t="s">
        <v>83</v>
      </c>
      <c r="D95" s="37"/>
      <c r="E95" s="93"/>
      <c r="F95" s="93"/>
      <c r="G95" s="93"/>
      <c r="H95" s="93"/>
      <c r="I95" s="93"/>
      <c r="J95" s="108"/>
      <c r="K95" s="93"/>
      <c r="L95" s="93"/>
      <c r="M95" s="93"/>
      <c r="N95" s="93"/>
      <c r="O95" s="93"/>
      <c r="P95" s="93"/>
      <c r="Q95" s="93"/>
      <c r="R95" s="93"/>
      <c r="S95" s="108"/>
      <c r="T95" s="93"/>
      <c r="U95" s="93"/>
      <c r="V95" s="93"/>
      <c r="W95" s="93"/>
      <c r="X95" s="93"/>
      <c r="Y95" s="108"/>
      <c r="Z95" s="93"/>
      <c r="AA95" s="93"/>
      <c r="AB95" s="93"/>
      <c r="AC95" s="93"/>
      <c r="AD95" s="93"/>
      <c r="AE95" s="93"/>
      <c r="AF95" s="93"/>
      <c r="AG95" s="93"/>
      <c r="AH95" s="108"/>
      <c r="AI95" s="92"/>
      <c r="AJ95" s="92"/>
      <c r="AK95" s="92"/>
      <c r="AL95" s="92"/>
      <c r="AM95" s="99"/>
      <c r="AN95" s="99"/>
      <c r="AO95" s="99"/>
      <c r="AP95" s="7"/>
      <c r="AQ95" s="87">
        <f t="shared" si="22"/>
        <v>0</v>
      </c>
      <c r="AR95" s="87">
        <v>34</v>
      </c>
      <c r="AS95" s="105">
        <f t="shared" si="23"/>
        <v>0</v>
      </c>
    </row>
    <row r="96" spans="1:47" ht="12.75" customHeight="1" x14ac:dyDescent="0.2">
      <c r="A96" s="140"/>
      <c r="B96" s="83" t="s">
        <v>98</v>
      </c>
      <c r="C96" s="80" t="s">
        <v>83</v>
      </c>
      <c r="D96" s="37"/>
      <c r="E96" s="93"/>
      <c r="F96" s="93"/>
      <c r="G96" s="110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4"/>
      <c r="AJ96" s="94"/>
      <c r="AK96" s="94"/>
      <c r="AL96" s="97" t="s">
        <v>97</v>
      </c>
      <c r="AM96" s="99"/>
      <c r="AN96" s="99"/>
      <c r="AO96" s="99"/>
      <c r="AP96" s="7"/>
      <c r="AQ96" s="87">
        <f t="shared" si="22"/>
        <v>1</v>
      </c>
      <c r="AR96" s="87">
        <v>34</v>
      </c>
      <c r="AS96" s="106">
        <f t="shared" si="23"/>
        <v>2.9411764705882353E-2</v>
      </c>
    </row>
    <row r="97" spans="1:45" ht="12.75" customHeight="1" x14ac:dyDescent="0.2">
      <c r="A97" s="140"/>
      <c r="B97" s="83" t="s">
        <v>75</v>
      </c>
      <c r="C97" s="77" t="s">
        <v>83</v>
      </c>
      <c r="D97" s="37"/>
      <c r="E97" s="93"/>
      <c r="F97" s="93"/>
      <c r="G97" s="93"/>
      <c r="H97" s="93"/>
      <c r="I97" s="97" t="s">
        <v>97</v>
      </c>
      <c r="J97" s="93"/>
      <c r="K97" s="93"/>
      <c r="L97" s="93"/>
      <c r="M97" s="93"/>
      <c r="N97" s="93"/>
      <c r="O97" s="93"/>
      <c r="P97" s="97" t="s">
        <v>97</v>
      </c>
      <c r="Q97" s="93"/>
      <c r="R97" s="97" t="s">
        <v>97</v>
      </c>
      <c r="S97" s="93"/>
      <c r="T97" s="93"/>
      <c r="U97" s="93"/>
      <c r="V97" s="97" t="s">
        <v>97</v>
      </c>
      <c r="W97" s="93"/>
      <c r="X97" s="93"/>
      <c r="Y97" s="97" t="s">
        <v>97</v>
      </c>
      <c r="Z97" s="93"/>
      <c r="AA97" s="93"/>
      <c r="AB97" s="93"/>
      <c r="AC97" s="93"/>
      <c r="AD97" s="93"/>
      <c r="AE97" s="93"/>
      <c r="AF97" s="93"/>
      <c r="AG97" s="97" t="s">
        <v>97</v>
      </c>
      <c r="AH97" s="93"/>
      <c r="AI97" s="91" t="s">
        <v>100</v>
      </c>
      <c r="AJ97" s="92"/>
      <c r="AK97" s="92"/>
      <c r="AL97" s="92"/>
      <c r="AM97" s="100"/>
      <c r="AN97" s="100"/>
      <c r="AO97" s="100"/>
      <c r="AP97" s="30"/>
      <c r="AQ97" s="87">
        <f t="shared" si="22"/>
        <v>7</v>
      </c>
      <c r="AR97" s="87">
        <f t="shared" ref="AR97" si="24">34*3</f>
        <v>102</v>
      </c>
      <c r="AS97" s="105">
        <f t="shared" si="23"/>
        <v>6.8627450980392163E-2</v>
      </c>
    </row>
    <row r="98" spans="1:45" ht="12.75" customHeight="1" x14ac:dyDescent="0.2">
      <c r="A98" s="140"/>
      <c r="B98" s="83" t="s">
        <v>10</v>
      </c>
      <c r="C98" s="77" t="s">
        <v>83</v>
      </c>
      <c r="D98" s="37"/>
      <c r="E98" s="97" t="s">
        <v>97</v>
      </c>
      <c r="F98" s="93"/>
      <c r="G98" s="93"/>
      <c r="H98" s="97" t="s">
        <v>97</v>
      </c>
      <c r="I98" s="93"/>
      <c r="J98" s="93"/>
      <c r="K98" s="93"/>
      <c r="L98" s="93"/>
      <c r="M98" s="97" t="s">
        <v>97</v>
      </c>
      <c r="N98" s="108"/>
      <c r="O98" s="93"/>
      <c r="P98" s="93"/>
      <c r="Q98" s="97" t="s">
        <v>97</v>
      </c>
      <c r="R98" s="93"/>
      <c r="S98" s="93"/>
      <c r="T98" s="97" t="s">
        <v>97</v>
      </c>
      <c r="U98" s="93"/>
      <c r="V98" s="93"/>
      <c r="W98" s="93"/>
      <c r="X98" s="93"/>
      <c r="Y98" s="93"/>
      <c r="Z98" s="97" t="s">
        <v>97</v>
      </c>
      <c r="AA98" s="108"/>
      <c r="AB98" s="93"/>
      <c r="AC98" s="97" t="s">
        <v>97</v>
      </c>
      <c r="AD98" s="93"/>
      <c r="AE98" s="93"/>
      <c r="AF98" s="97" t="s">
        <v>97</v>
      </c>
      <c r="AG98" s="93"/>
      <c r="AH98" s="97" t="s">
        <v>97</v>
      </c>
      <c r="AI98" s="100"/>
      <c r="AJ98" s="91" t="s">
        <v>100</v>
      </c>
      <c r="AK98" s="92"/>
      <c r="AL98" s="97" t="s">
        <v>97</v>
      </c>
      <c r="AM98" s="100"/>
      <c r="AN98" s="100"/>
      <c r="AO98" s="100"/>
      <c r="AP98" s="30"/>
      <c r="AQ98" s="87">
        <f t="shared" si="22"/>
        <v>11</v>
      </c>
      <c r="AR98" s="87">
        <v>204</v>
      </c>
      <c r="AS98" s="105">
        <f t="shared" si="23"/>
        <v>5.3921568627450983E-2</v>
      </c>
    </row>
    <row r="99" spans="1:45" ht="13.5" customHeight="1" x14ac:dyDescent="0.2">
      <c r="A99" s="140"/>
      <c r="B99" s="83" t="s">
        <v>26</v>
      </c>
      <c r="C99" s="77" t="s">
        <v>83</v>
      </c>
      <c r="D99" s="37"/>
      <c r="E99" s="93"/>
      <c r="F99" s="93"/>
      <c r="G99" s="97" t="s">
        <v>97</v>
      </c>
      <c r="H99" s="93"/>
      <c r="I99" s="93"/>
      <c r="J99" s="97" t="s">
        <v>97</v>
      </c>
      <c r="K99" s="93"/>
      <c r="L99" s="93"/>
      <c r="M99" s="93"/>
      <c r="N99" s="97" t="s">
        <v>97</v>
      </c>
      <c r="O99" s="93"/>
      <c r="P99" s="93"/>
      <c r="Q99" s="93"/>
      <c r="R99" s="93"/>
      <c r="S99" s="93"/>
      <c r="T99" s="97" t="s">
        <v>97</v>
      </c>
      <c r="U99" s="93"/>
      <c r="V99" s="93"/>
      <c r="W99" s="93"/>
      <c r="X99" s="93"/>
      <c r="Y99" s="93"/>
      <c r="Z99" s="93"/>
      <c r="AA99" s="93"/>
      <c r="AB99" s="97" t="s">
        <v>97</v>
      </c>
      <c r="AC99" s="93"/>
      <c r="AD99" s="93"/>
      <c r="AE99" s="93"/>
      <c r="AF99" s="93"/>
      <c r="AG99" s="97" t="s">
        <v>97</v>
      </c>
      <c r="AH99" s="93"/>
      <c r="AI99" s="91" t="s">
        <v>100</v>
      </c>
      <c r="AJ99" s="100"/>
      <c r="AK99" s="97" t="s">
        <v>97</v>
      </c>
      <c r="AL99" s="92"/>
      <c r="AM99" s="100"/>
      <c r="AN99" s="100"/>
      <c r="AO99" s="100"/>
      <c r="AP99" s="30"/>
      <c r="AQ99" s="87">
        <f t="shared" si="22"/>
        <v>8</v>
      </c>
      <c r="AR99" s="87">
        <f>34*3</f>
        <v>102</v>
      </c>
      <c r="AS99" s="105">
        <f t="shared" si="23"/>
        <v>7.8431372549019607E-2</v>
      </c>
    </row>
    <row r="100" spans="1:45" ht="12.75" customHeight="1" x14ac:dyDescent="0.2">
      <c r="A100" s="140"/>
      <c r="B100" s="83" t="s">
        <v>28</v>
      </c>
      <c r="C100" s="77" t="s">
        <v>83</v>
      </c>
      <c r="D100" s="37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7" t="s">
        <v>97</v>
      </c>
      <c r="AA100" s="92"/>
      <c r="AB100" s="92"/>
      <c r="AC100" s="92"/>
      <c r="AD100" s="92"/>
      <c r="AE100" s="92"/>
      <c r="AF100" s="97" t="s">
        <v>97</v>
      </c>
      <c r="AG100" s="96"/>
      <c r="AH100" s="91" t="s">
        <v>100</v>
      </c>
      <c r="AI100" s="108"/>
      <c r="AJ100" s="100"/>
      <c r="AK100" s="92"/>
      <c r="AL100" s="92"/>
      <c r="AM100" s="100"/>
      <c r="AN100" s="100"/>
      <c r="AO100" s="100"/>
      <c r="AP100" s="30"/>
      <c r="AQ100" s="87">
        <f t="shared" si="22"/>
        <v>3</v>
      </c>
      <c r="AR100" s="87">
        <f>34*1</f>
        <v>34</v>
      </c>
      <c r="AS100" s="105">
        <f t="shared" si="23"/>
        <v>8.8235294117647065E-2</v>
      </c>
    </row>
    <row r="101" spans="1:45" ht="12.75" customHeight="1" x14ac:dyDescent="0.2">
      <c r="A101" s="140"/>
      <c r="B101" s="83" t="s">
        <v>27</v>
      </c>
      <c r="C101" s="77" t="s">
        <v>83</v>
      </c>
      <c r="D101" s="37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1" t="s">
        <v>100</v>
      </c>
      <c r="AI101" s="96"/>
      <c r="AJ101" s="92"/>
      <c r="AK101" s="92"/>
      <c r="AL101" s="92"/>
      <c r="AM101" s="100"/>
      <c r="AN101" s="100"/>
      <c r="AO101" s="100"/>
      <c r="AP101" s="30"/>
      <c r="AQ101" s="87">
        <f t="shared" si="22"/>
        <v>1</v>
      </c>
      <c r="AR101" s="87">
        <f t="shared" ref="AR101:AR103" si="25">34*1</f>
        <v>34</v>
      </c>
      <c r="AS101" s="105">
        <f t="shared" si="23"/>
        <v>2.9411764705882353E-2</v>
      </c>
    </row>
    <row r="102" spans="1:45" ht="12.75" customHeight="1" x14ac:dyDescent="0.2">
      <c r="A102" s="140"/>
      <c r="B102" s="12" t="s">
        <v>39</v>
      </c>
      <c r="C102" s="77" t="s">
        <v>83</v>
      </c>
      <c r="D102" s="37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6"/>
      <c r="AI102" s="96"/>
      <c r="AJ102" s="100"/>
      <c r="AK102" s="92"/>
      <c r="AL102" s="92"/>
      <c r="AM102" s="100"/>
      <c r="AN102" s="100"/>
      <c r="AO102" s="100"/>
      <c r="AP102" s="30"/>
      <c r="AQ102" s="87">
        <f t="shared" si="22"/>
        <v>0</v>
      </c>
      <c r="AR102" s="87">
        <f t="shared" si="25"/>
        <v>34</v>
      </c>
      <c r="AS102" s="105">
        <f t="shared" si="23"/>
        <v>0</v>
      </c>
    </row>
    <row r="103" spans="1:45" ht="12.75" customHeight="1" x14ac:dyDescent="0.2">
      <c r="A103" s="140"/>
      <c r="B103" s="12" t="s">
        <v>40</v>
      </c>
      <c r="C103" s="77" t="s">
        <v>83</v>
      </c>
      <c r="D103" s="37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6"/>
      <c r="AI103" s="96"/>
      <c r="AJ103" s="100"/>
      <c r="AK103" s="92"/>
      <c r="AL103" s="92"/>
      <c r="AM103" s="100"/>
      <c r="AN103" s="100"/>
      <c r="AO103" s="100"/>
      <c r="AP103" s="30"/>
      <c r="AQ103" s="87">
        <f t="shared" si="22"/>
        <v>0</v>
      </c>
      <c r="AR103" s="87">
        <f t="shared" si="25"/>
        <v>34</v>
      </c>
      <c r="AS103" s="105">
        <f t="shared" si="23"/>
        <v>0</v>
      </c>
    </row>
    <row r="104" spans="1:45" ht="12.75" customHeight="1" x14ac:dyDescent="0.2">
      <c r="A104" s="140"/>
      <c r="B104" s="12" t="s">
        <v>51</v>
      </c>
      <c r="C104" s="77" t="s">
        <v>83</v>
      </c>
      <c r="D104" s="37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6"/>
      <c r="AI104" s="96"/>
      <c r="AJ104" s="100"/>
      <c r="AK104" s="92"/>
      <c r="AL104" s="92"/>
      <c r="AM104" s="100"/>
      <c r="AN104" s="100"/>
      <c r="AO104" s="100"/>
      <c r="AP104" s="30"/>
      <c r="AQ104" s="87">
        <f t="shared" si="22"/>
        <v>0</v>
      </c>
      <c r="AR104" s="87">
        <v>34</v>
      </c>
      <c r="AS104" s="105">
        <f t="shared" si="23"/>
        <v>0</v>
      </c>
    </row>
    <row r="105" spans="1:45" ht="28.5" customHeight="1" x14ac:dyDescent="0.2">
      <c r="A105" s="140"/>
      <c r="B105" s="12" t="s">
        <v>50</v>
      </c>
      <c r="C105" s="77" t="s">
        <v>83</v>
      </c>
      <c r="D105" s="37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6"/>
      <c r="AI105" s="96"/>
      <c r="AJ105" s="100"/>
      <c r="AK105" s="92"/>
      <c r="AL105" s="92"/>
      <c r="AM105" s="100"/>
      <c r="AN105" s="100"/>
      <c r="AO105" s="100"/>
      <c r="AP105" s="30"/>
      <c r="AQ105" s="87">
        <f t="shared" si="22"/>
        <v>0</v>
      </c>
      <c r="AR105" s="87">
        <f t="shared" ref="AR105" si="26">34*2</f>
        <v>68</v>
      </c>
      <c r="AS105" s="105">
        <f t="shared" si="23"/>
        <v>0</v>
      </c>
    </row>
    <row r="106" spans="1:45" ht="21.75" customHeight="1" x14ac:dyDescent="0.2">
      <c r="A106" s="49"/>
      <c r="B106" s="50"/>
      <c r="C106" s="50"/>
      <c r="D106" s="50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9"/>
      <c r="AN106" s="49"/>
      <c r="AO106" s="49"/>
      <c r="AP106" s="49"/>
      <c r="AQ106" s="89"/>
      <c r="AR106" s="89"/>
      <c r="AS106" s="89"/>
    </row>
    <row r="107" spans="1:45" s="2" customFormat="1" ht="81.75" customHeight="1" x14ac:dyDescent="0.2">
      <c r="A107" s="144" t="s">
        <v>31</v>
      </c>
      <c r="B107" s="144"/>
      <c r="C107" s="144"/>
      <c r="D107" s="144"/>
      <c r="E107" s="158" t="s">
        <v>38</v>
      </c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64" t="s">
        <v>18</v>
      </c>
      <c r="AR107" s="164" t="s">
        <v>20</v>
      </c>
      <c r="AS107" s="173" t="s">
        <v>19</v>
      </c>
    </row>
    <row r="108" spans="1:45" s="2" customFormat="1" ht="21.75" customHeight="1" x14ac:dyDescent="0.2">
      <c r="A108" s="135" t="s">
        <v>0</v>
      </c>
      <c r="B108" s="135"/>
      <c r="C108" s="135"/>
      <c r="D108" s="12" t="s">
        <v>16</v>
      </c>
      <c r="E108" s="135" t="s">
        <v>1</v>
      </c>
      <c r="F108" s="135"/>
      <c r="G108" s="135"/>
      <c r="H108" s="135"/>
      <c r="I108" s="135" t="s">
        <v>2</v>
      </c>
      <c r="J108" s="135"/>
      <c r="K108" s="135"/>
      <c r="L108" s="135"/>
      <c r="M108" s="135" t="s">
        <v>3</v>
      </c>
      <c r="N108" s="135"/>
      <c r="O108" s="135"/>
      <c r="P108" s="135"/>
      <c r="Q108" s="135" t="s">
        <v>4</v>
      </c>
      <c r="R108" s="135"/>
      <c r="S108" s="135"/>
      <c r="T108" s="135"/>
      <c r="U108" s="135" t="s">
        <v>5</v>
      </c>
      <c r="V108" s="135"/>
      <c r="W108" s="135"/>
      <c r="X108" s="135" t="s">
        <v>6</v>
      </c>
      <c r="Y108" s="135"/>
      <c r="Z108" s="135"/>
      <c r="AA108" s="135"/>
      <c r="AB108" s="136" t="s">
        <v>7</v>
      </c>
      <c r="AC108" s="137"/>
      <c r="AD108" s="137"/>
      <c r="AE108" s="138"/>
      <c r="AF108" s="136" t="s">
        <v>8</v>
      </c>
      <c r="AG108" s="137"/>
      <c r="AH108" s="137"/>
      <c r="AI108" s="138"/>
      <c r="AJ108" s="135" t="s">
        <v>9</v>
      </c>
      <c r="AK108" s="135"/>
      <c r="AL108" s="135"/>
      <c r="AM108" s="135"/>
      <c r="AN108" s="135"/>
      <c r="AO108" s="135"/>
      <c r="AP108" s="135"/>
      <c r="AQ108" s="164"/>
      <c r="AR108" s="164"/>
      <c r="AS108" s="173"/>
    </row>
    <row r="109" spans="1:45" s="6" customFormat="1" ht="11.25" customHeight="1" x14ac:dyDescent="0.2">
      <c r="A109" s="135"/>
      <c r="B109" s="135"/>
      <c r="C109" s="135"/>
      <c r="D109" s="12" t="s">
        <v>17</v>
      </c>
      <c r="E109" s="5">
        <v>1</v>
      </c>
      <c r="F109" s="5">
        <v>2</v>
      </c>
      <c r="G109" s="5">
        <v>3</v>
      </c>
      <c r="H109" s="5">
        <v>4</v>
      </c>
      <c r="I109" s="5">
        <v>5</v>
      </c>
      <c r="J109" s="5">
        <v>6</v>
      </c>
      <c r="K109" s="5">
        <v>7</v>
      </c>
      <c r="L109" s="5">
        <v>8</v>
      </c>
      <c r="M109" s="5">
        <v>9</v>
      </c>
      <c r="N109" s="5">
        <v>10</v>
      </c>
      <c r="O109" s="5">
        <v>11</v>
      </c>
      <c r="P109" s="5">
        <v>12</v>
      </c>
      <c r="Q109" s="5">
        <v>13</v>
      </c>
      <c r="R109" s="5">
        <v>14</v>
      </c>
      <c r="S109" s="5">
        <v>15</v>
      </c>
      <c r="T109" s="5">
        <v>16</v>
      </c>
      <c r="U109" s="5">
        <v>17</v>
      </c>
      <c r="V109" s="5">
        <v>18</v>
      </c>
      <c r="W109" s="5">
        <v>19</v>
      </c>
      <c r="X109" s="5">
        <v>20</v>
      </c>
      <c r="Y109" s="5">
        <v>21</v>
      </c>
      <c r="Z109" s="5">
        <v>22</v>
      </c>
      <c r="AA109" s="5">
        <v>23</v>
      </c>
      <c r="AB109" s="5">
        <v>24</v>
      </c>
      <c r="AC109" s="5">
        <v>25</v>
      </c>
      <c r="AD109" s="5">
        <v>26</v>
      </c>
      <c r="AE109" s="5">
        <v>27</v>
      </c>
      <c r="AF109" s="5">
        <v>28</v>
      </c>
      <c r="AG109" s="5">
        <v>29</v>
      </c>
      <c r="AH109" s="5">
        <v>30</v>
      </c>
      <c r="AI109" s="5">
        <v>31</v>
      </c>
      <c r="AJ109" s="5">
        <v>32</v>
      </c>
      <c r="AK109" s="5">
        <v>33</v>
      </c>
      <c r="AL109" s="5">
        <v>34</v>
      </c>
      <c r="AM109" s="5"/>
      <c r="AN109" s="5"/>
      <c r="AO109" s="5"/>
      <c r="AP109" s="5"/>
      <c r="AQ109" s="164"/>
      <c r="AR109" s="164"/>
      <c r="AS109" s="173"/>
    </row>
    <row r="110" spans="1:45" ht="12.75" customHeight="1" x14ac:dyDescent="0.2">
      <c r="A110" s="139" t="s">
        <v>23</v>
      </c>
      <c r="B110" s="83" t="s">
        <v>11</v>
      </c>
      <c r="C110" s="36" t="s">
        <v>82</v>
      </c>
      <c r="D110" s="37"/>
      <c r="E110" s="92"/>
      <c r="F110" s="97" t="s">
        <v>97</v>
      </c>
      <c r="G110" s="93"/>
      <c r="H110" s="93"/>
      <c r="I110" s="93"/>
      <c r="J110" s="93"/>
      <c r="K110" s="93"/>
      <c r="L110" s="93"/>
      <c r="M110" s="93"/>
      <c r="N110" s="93"/>
      <c r="O110" s="93"/>
      <c r="P110" s="108"/>
      <c r="Q110" s="97" t="s">
        <v>97</v>
      </c>
      <c r="R110" s="93"/>
      <c r="S110" s="93"/>
      <c r="T110" s="97" t="s">
        <v>97</v>
      </c>
      <c r="U110" s="93"/>
      <c r="V110" s="93"/>
      <c r="W110" s="93"/>
      <c r="X110" s="93"/>
      <c r="Y110" s="108"/>
      <c r="Z110" s="97" t="s">
        <v>97</v>
      </c>
      <c r="AA110" s="93"/>
      <c r="AB110" s="108"/>
      <c r="AC110" s="93"/>
      <c r="AD110" s="93"/>
      <c r="AE110" s="97" t="s">
        <v>97</v>
      </c>
      <c r="AF110" s="93"/>
      <c r="AG110" s="93"/>
      <c r="AH110" s="97" t="s">
        <v>97</v>
      </c>
      <c r="AI110" s="91" t="s">
        <v>100</v>
      </c>
      <c r="AJ110" s="92"/>
      <c r="AK110" s="92"/>
      <c r="AL110" s="97" t="s">
        <v>97</v>
      </c>
      <c r="AM110" s="100"/>
      <c r="AN110" s="30"/>
      <c r="AO110" s="30"/>
      <c r="AP110" s="30"/>
      <c r="AQ110" s="87">
        <f t="shared" ref="AQ110:AQ127" si="27">COUNTA(E110:AP110)</f>
        <v>8</v>
      </c>
      <c r="AR110" s="87">
        <f>34*4</f>
        <v>136</v>
      </c>
      <c r="AS110" s="105">
        <f t="shared" ref="AS110:AS127" si="28">AQ110/AR110</f>
        <v>5.8823529411764705E-2</v>
      </c>
    </row>
    <row r="111" spans="1:45" ht="12.75" customHeight="1" x14ac:dyDescent="0.2">
      <c r="A111" s="139"/>
      <c r="B111" s="83" t="s">
        <v>25</v>
      </c>
      <c r="C111" s="77" t="s">
        <v>82</v>
      </c>
      <c r="D111" s="37"/>
      <c r="E111" s="92"/>
      <c r="F111" s="93"/>
      <c r="G111" s="93"/>
      <c r="H111" s="93"/>
      <c r="I111" s="93"/>
      <c r="J111" s="108"/>
      <c r="K111" s="93"/>
      <c r="L111" s="93"/>
      <c r="M111" s="93"/>
      <c r="N111" s="93"/>
      <c r="O111" s="93"/>
      <c r="P111" s="93"/>
      <c r="Q111" s="93"/>
      <c r="R111" s="93"/>
      <c r="S111" s="108"/>
      <c r="T111" s="93"/>
      <c r="U111" s="93"/>
      <c r="V111" s="93"/>
      <c r="W111" s="108"/>
      <c r="X111" s="93"/>
      <c r="Y111" s="93"/>
      <c r="Z111" s="93"/>
      <c r="AA111" s="93"/>
      <c r="AB111" s="93"/>
      <c r="AC111" s="93"/>
      <c r="AD111" s="108"/>
      <c r="AE111" s="93"/>
      <c r="AF111" s="93"/>
      <c r="AG111" s="93"/>
      <c r="AH111" s="91" t="s">
        <v>100</v>
      </c>
      <c r="AI111" s="108"/>
      <c r="AJ111" s="92"/>
      <c r="AK111" s="92"/>
      <c r="AL111" s="92"/>
      <c r="AM111" s="100"/>
      <c r="AN111" s="30"/>
      <c r="AO111" s="30"/>
      <c r="AP111" s="30"/>
      <c r="AQ111" s="87">
        <f t="shared" si="27"/>
        <v>1</v>
      </c>
      <c r="AR111" s="87">
        <f>34*2</f>
        <v>68</v>
      </c>
      <c r="AS111" s="105">
        <f t="shared" si="28"/>
        <v>1.4705882352941176E-2</v>
      </c>
    </row>
    <row r="112" spans="1:45" ht="12.75" customHeight="1" x14ac:dyDescent="0.2">
      <c r="A112" s="139"/>
      <c r="B112" s="83" t="s">
        <v>91</v>
      </c>
      <c r="C112" s="80" t="s">
        <v>82</v>
      </c>
      <c r="D112" s="37"/>
      <c r="E112" s="94"/>
      <c r="F112" s="93"/>
      <c r="G112" s="93"/>
      <c r="H112" s="93"/>
      <c r="I112" s="93"/>
      <c r="J112" s="108"/>
      <c r="K112" s="93"/>
      <c r="L112" s="93"/>
      <c r="M112" s="93"/>
      <c r="N112" s="93"/>
      <c r="O112" s="93"/>
      <c r="P112" s="93"/>
      <c r="Q112" s="93"/>
      <c r="R112" s="93"/>
      <c r="S112" s="108"/>
      <c r="T112" s="93"/>
      <c r="U112" s="93"/>
      <c r="V112" s="93"/>
      <c r="W112" s="93"/>
      <c r="X112" s="93"/>
      <c r="Y112" s="108"/>
      <c r="Z112" s="93"/>
      <c r="AA112" s="93"/>
      <c r="AB112" s="93"/>
      <c r="AC112" s="93"/>
      <c r="AD112" s="93"/>
      <c r="AE112" s="93"/>
      <c r="AF112" s="93"/>
      <c r="AG112" s="93"/>
      <c r="AH112" s="96"/>
      <c r="AI112" s="93"/>
      <c r="AJ112" s="92"/>
      <c r="AK112" s="92"/>
      <c r="AL112" s="92"/>
      <c r="AM112" s="99"/>
      <c r="AN112" s="7"/>
      <c r="AO112" s="7"/>
      <c r="AP112" s="7"/>
      <c r="AQ112" s="87">
        <f t="shared" si="27"/>
        <v>0</v>
      </c>
      <c r="AR112" s="87">
        <v>34</v>
      </c>
      <c r="AS112" s="105">
        <f t="shared" si="28"/>
        <v>0</v>
      </c>
    </row>
    <row r="113" spans="1:45" ht="12.75" customHeight="1" x14ac:dyDescent="0.2">
      <c r="A113" s="139"/>
      <c r="B113" s="83" t="s">
        <v>92</v>
      </c>
      <c r="C113" s="80" t="s">
        <v>82</v>
      </c>
      <c r="D113" s="37"/>
      <c r="E113" s="94"/>
      <c r="F113" s="93"/>
      <c r="G113" s="93"/>
      <c r="H113" s="93"/>
      <c r="I113" s="93"/>
      <c r="J113" s="108"/>
      <c r="K113" s="93"/>
      <c r="L113" s="93"/>
      <c r="M113" s="93"/>
      <c r="N113" s="93"/>
      <c r="O113" s="93"/>
      <c r="P113" s="93"/>
      <c r="Q113" s="93"/>
      <c r="R113" s="93"/>
      <c r="S113" s="108"/>
      <c r="T113" s="93"/>
      <c r="U113" s="93"/>
      <c r="V113" s="93"/>
      <c r="W113" s="93"/>
      <c r="X113" s="93"/>
      <c r="Y113" s="108"/>
      <c r="Z113" s="93"/>
      <c r="AA113" s="93"/>
      <c r="AB113" s="93"/>
      <c r="AC113" s="93"/>
      <c r="AD113" s="93"/>
      <c r="AE113" s="93"/>
      <c r="AF113" s="93"/>
      <c r="AG113" s="93"/>
      <c r="AH113" s="96"/>
      <c r="AI113" s="93"/>
      <c r="AJ113" s="92"/>
      <c r="AK113" s="92"/>
      <c r="AL113" s="92"/>
      <c r="AM113" s="99"/>
      <c r="AN113" s="7"/>
      <c r="AO113" s="7"/>
      <c r="AP113" s="7"/>
      <c r="AQ113" s="87">
        <f t="shared" si="27"/>
        <v>0</v>
      </c>
      <c r="AR113" s="87">
        <v>34</v>
      </c>
      <c r="AS113" s="105">
        <f t="shared" si="28"/>
        <v>0</v>
      </c>
    </row>
    <row r="114" spans="1:45" ht="12.75" customHeight="1" x14ac:dyDescent="0.2">
      <c r="A114" s="139"/>
      <c r="B114" s="83" t="s">
        <v>98</v>
      </c>
      <c r="C114" s="80" t="s">
        <v>82</v>
      </c>
      <c r="D114" s="37"/>
      <c r="E114" s="94"/>
      <c r="F114" s="93"/>
      <c r="G114" s="110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7" t="s">
        <v>97</v>
      </c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4"/>
      <c r="AI114" s="93"/>
      <c r="AJ114" s="94"/>
      <c r="AK114" s="94"/>
      <c r="AL114" s="97" t="s">
        <v>97</v>
      </c>
      <c r="AM114" s="99"/>
      <c r="AN114" s="7"/>
      <c r="AO114" s="7"/>
      <c r="AP114" s="7"/>
      <c r="AQ114" s="87">
        <f t="shared" si="27"/>
        <v>2</v>
      </c>
      <c r="AR114" s="87">
        <v>34</v>
      </c>
      <c r="AS114" s="106">
        <f t="shared" si="28"/>
        <v>5.8823529411764705E-2</v>
      </c>
    </row>
    <row r="115" spans="1:45" ht="14.25" customHeight="1" x14ac:dyDescent="0.2">
      <c r="A115" s="139"/>
      <c r="B115" s="83" t="s">
        <v>75</v>
      </c>
      <c r="C115" s="77" t="s">
        <v>82</v>
      </c>
      <c r="D115" s="35"/>
      <c r="E115" s="92"/>
      <c r="F115" s="97" t="s">
        <v>97</v>
      </c>
      <c r="G115" s="93"/>
      <c r="H115" s="93"/>
      <c r="I115" s="93"/>
      <c r="J115" s="93"/>
      <c r="K115" s="93"/>
      <c r="L115" s="97" t="s">
        <v>97</v>
      </c>
      <c r="M115" s="93"/>
      <c r="N115" s="97" t="s">
        <v>97</v>
      </c>
      <c r="O115" s="93"/>
      <c r="P115" s="93"/>
      <c r="Q115" s="93"/>
      <c r="R115" s="93"/>
      <c r="S115" s="93"/>
      <c r="T115" s="93"/>
      <c r="U115" s="97" t="s">
        <v>97</v>
      </c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7" t="s">
        <v>97</v>
      </c>
      <c r="AH115" s="91" t="s">
        <v>100</v>
      </c>
      <c r="AI115" s="93"/>
      <c r="AJ115" s="92"/>
      <c r="AK115" s="92"/>
      <c r="AL115" s="92"/>
      <c r="AM115" s="100"/>
      <c r="AN115" s="30"/>
      <c r="AO115" s="30"/>
      <c r="AP115" s="30"/>
      <c r="AQ115" s="87">
        <f t="shared" si="27"/>
        <v>6</v>
      </c>
      <c r="AR115" s="87">
        <f>34*3</f>
        <v>102</v>
      </c>
      <c r="AS115" s="105">
        <f t="shared" si="28"/>
        <v>5.8823529411764705E-2</v>
      </c>
    </row>
    <row r="116" spans="1:45" x14ac:dyDescent="0.2">
      <c r="A116" s="139"/>
      <c r="B116" s="83" t="s">
        <v>58</v>
      </c>
      <c r="C116" s="77" t="s">
        <v>82</v>
      </c>
      <c r="D116" s="37"/>
      <c r="E116" s="92"/>
      <c r="F116" s="97" t="s">
        <v>97</v>
      </c>
      <c r="G116" s="93"/>
      <c r="H116" s="97" t="s">
        <v>97</v>
      </c>
      <c r="I116" s="93"/>
      <c r="J116" s="93"/>
      <c r="K116" s="108"/>
      <c r="L116" s="97" t="s">
        <v>97</v>
      </c>
      <c r="M116" s="93"/>
      <c r="N116" s="93"/>
      <c r="O116" s="93"/>
      <c r="P116" s="97" t="s">
        <v>97</v>
      </c>
      <c r="Q116" s="93"/>
      <c r="R116" s="108"/>
      <c r="S116" s="93"/>
      <c r="T116" s="97" t="s">
        <v>97</v>
      </c>
      <c r="U116" s="93"/>
      <c r="V116" s="93"/>
      <c r="W116" s="93"/>
      <c r="X116" s="93"/>
      <c r="Y116" s="93"/>
      <c r="Z116" s="93"/>
      <c r="AA116" s="97" t="s">
        <v>97</v>
      </c>
      <c r="AB116" s="93"/>
      <c r="AC116" s="93"/>
      <c r="AD116" s="93"/>
      <c r="AE116" s="93"/>
      <c r="AF116" s="97" t="s">
        <v>97</v>
      </c>
      <c r="AG116" s="93"/>
      <c r="AH116" s="92"/>
      <c r="AI116" s="111"/>
      <c r="AJ116" s="91" t="s">
        <v>100</v>
      </c>
      <c r="AK116" s="92"/>
      <c r="AL116" s="97" t="s">
        <v>97</v>
      </c>
      <c r="AM116" s="100"/>
      <c r="AN116" s="30"/>
      <c r="AO116" s="30"/>
      <c r="AP116" s="30"/>
      <c r="AQ116" s="87">
        <f t="shared" si="27"/>
        <v>9</v>
      </c>
      <c r="AR116" s="87">
        <f t="shared" ref="AR116" si="29">34*3</f>
        <v>102</v>
      </c>
      <c r="AS116" s="105">
        <f t="shared" si="28"/>
        <v>8.8235294117647065E-2</v>
      </c>
    </row>
    <row r="117" spans="1:45" ht="11.25" customHeight="1" x14ac:dyDescent="0.2">
      <c r="A117" s="139"/>
      <c r="B117" s="83" t="s">
        <v>59</v>
      </c>
      <c r="C117" s="77" t="s">
        <v>82</v>
      </c>
      <c r="D117" s="35"/>
      <c r="E117" s="92"/>
      <c r="F117" s="93"/>
      <c r="G117" s="93"/>
      <c r="H117" s="93"/>
      <c r="I117" s="97" t="s">
        <v>97</v>
      </c>
      <c r="J117" s="93"/>
      <c r="K117" s="108"/>
      <c r="L117" s="93"/>
      <c r="M117" s="93"/>
      <c r="N117" s="93"/>
      <c r="O117" s="93"/>
      <c r="P117" s="93"/>
      <c r="Q117" s="93"/>
      <c r="R117" s="93"/>
      <c r="S117" s="97" t="s">
        <v>97</v>
      </c>
      <c r="T117" s="93"/>
      <c r="U117" s="93"/>
      <c r="V117" s="93"/>
      <c r="W117" s="93"/>
      <c r="X117" s="93"/>
      <c r="Y117" s="97" t="s">
        <v>97</v>
      </c>
      <c r="Z117" s="93"/>
      <c r="AA117" s="93"/>
      <c r="AB117" s="93"/>
      <c r="AC117" s="97" t="s">
        <v>97</v>
      </c>
      <c r="AD117" s="93"/>
      <c r="AE117" s="93"/>
      <c r="AF117" s="93"/>
      <c r="AG117" s="93"/>
      <c r="AH117" s="92"/>
      <c r="AI117" s="111"/>
      <c r="AJ117" s="91" t="s">
        <v>100</v>
      </c>
      <c r="AK117" s="97" t="s">
        <v>97</v>
      </c>
      <c r="AL117" s="92"/>
      <c r="AM117" s="100"/>
      <c r="AN117" s="30"/>
      <c r="AO117" s="30"/>
      <c r="AP117" s="30"/>
      <c r="AQ117" s="87">
        <f t="shared" si="27"/>
        <v>6</v>
      </c>
      <c r="AR117" s="87">
        <f>34*2</f>
        <v>68</v>
      </c>
      <c r="AS117" s="105">
        <f t="shared" si="28"/>
        <v>8.8235294117647065E-2</v>
      </c>
    </row>
    <row r="118" spans="1:45" s="74" customFormat="1" ht="23.25" customHeight="1" x14ac:dyDescent="0.2">
      <c r="A118" s="139"/>
      <c r="B118" s="85" t="s">
        <v>60</v>
      </c>
      <c r="C118" s="77" t="s">
        <v>82</v>
      </c>
      <c r="D118" s="71"/>
      <c r="E118" s="102"/>
      <c r="F118" s="112"/>
      <c r="G118" s="112"/>
      <c r="H118" s="112"/>
      <c r="I118" s="112"/>
      <c r="J118" s="112"/>
      <c r="K118" s="97" t="s">
        <v>97</v>
      </c>
      <c r="L118" s="112"/>
      <c r="M118" s="112"/>
      <c r="N118" s="112"/>
      <c r="O118" s="112"/>
      <c r="P118" s="112"/>
      <c r="Q118" s="112"/>
      <c r="R118" s="112"/>
      <c r="S118" s="112"/>
      <c r="T118" s="97" t="s">
        <v>97</v>
      </c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02"/>
      <c r="AI118" s="113"/>
      <c r="AJ118" s="91" t="s">
        <v>100</v>
      </c>
      <c r="AK118" s="108"/>
      <c r="AL118" s="102"/>
      <c r="AM118" s="103"/>
      <c r="AN118" s="72"/>
      <c r="AO118" s="72"/>
      <c r="AP118" s="72"/>
      <c r="AQ118" s="87">
        <f t="shared" si="27"/>
        <v>3</v>
      </c>
      <c r="AR118" s="90">
        <f>34*1</f>
        <v>34</v>
      </c>
      <c r="AS118" s="107">
        <f t="shared" si="28"/>
        <v>8.8235294117647065E-2</v>
      </c>
    </row>
    <row r="119" spans="1:45" ht="12.75" customHeight="1" x14ac:dyDescent="0.2">
      <c r="A119" s="139"/>
      <c r="B119" s="83" t="s">
        <v>33</v>
      </c>
      <c r="C119" s="77" t="s">
        <v>82</v>
      </c>
      <c r="D119" s="37"/>
      <c r="E119" s="92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7" t="s">
        <v>97</v>
      </c>
      <c r="Y119" s="93"/>
      <c r="Z119" s="93"/>
      <c r="AA119" s="93"/>
      <c r="AB119" s="93"/>
      <c r="AC119" s="93"/>
      <c r="AD119" s="93"/>
      <c r="AE119" s="93"/>
      <c r="AF119" s="93"/>
      <c r="AG119" s="108"/>
      <c r="AH119" s="92"/>
      <c r="AI119" s="93"/>
      <c r="AJ119" s="91" t="s">
        <v>100</v>
      </c>
      <c r="AK119" s="92"/>
      <c r="AL119" s="92"/>
      <c r="AM119" s="100"/>
      <c r="AN119" s="30"/>
      <c r="AO119" s="30"/>
      <c r="AP119" s="30"/>
      <c r="AQ119" s="87">
        <f t="shared" si="27"/>
        <v>2</v>
      </c>
      <c r="AR119" s="87">
        <f t="shared" ref="AR119" si="30">34*1</f>
        <v>34</v>
      </c>
      <c r="AS119" s="105">
        <f t="shared" si="28"/>
        <v>5.8823529411764705E-2</v>
      </c>
    </row>
    <row r="120" spans="1:45" ht="12.75" customHeight="1" x14ac:dyDescent="0.2">
      <c r="A120" s="139"/>
      <c r="B120" s="83" t="s">
        <v>26</v>
      </c>
      <c r="C120" s="77" t="s">
        <v>82</v>
      </c>
      <c r="D120" s="37"/>
      <c r="E120" s="92"/>
      <c r="F120" s="93"/>
      <c r="G120" s="97" t="s">
        <v>97</v>
      </c>
      <c r="H120" s="93"/>
      <c r="I120" s="93"/>
      <c r="J120" s="93"/>
      <c r="K120" s="93"/>
      <c r="L120" s="93"/>
      <c r="M120" s="97" t="s">
        <v>97</v>
      </c>
      <c r="N120" s="93"/>
      <c r="O120" s="97" t="s">
        <v>97</v>
      </c>
      <c r="P120" s="93"/>
      <c r="Q120" s="93"/>
      <c r="R120" s="93"/>
      <c r="S120" s="93"/>
      <c r="T120" s="93"/>
      <c r="U120" s="97" t="s">
        <v>97</v>
      </c>
      <c r="V120" s="93"/>
      <c r="W120" s="93"/>
      <c r="X120" s="93"/>
      <c r="Y120" s="97" t="s">
        <v>97</v>
      </c>
      <c r="Z120" s="93"/>
      <c r="AA120" s="93"/>
      <c r="AB120" s="93"/>
      <c r="AC120" s="93"/>
      <c r="AD120" s="93"/>
      <c r="AE120" s="93"/>
      <c r="AF120" s="97" t="s">
        <v>97</v>
      </c>
      <c r="AG120" s="93"/>
      <c r="AH120" s="91" t="s">
        <v>100</v>
      </c>
      <c r="AI120" s="108"/>
      <c r="AJ120" s="92"/>
      <c r="AK120" s="92"/>
      <c r="AL120" s="92"/>
      <c r="AM120" s="100"/>
      <c r="AN120" s="30"/>
      <c r="AO120" s="30"/>
      <c r="AP120" s="30"/>
      <c r="AQ120" s="87">
        <f t="shared" si="27"/>
        <v>7</v>
      </c>
      <c r="AR120" s="87">
        <f>34*3</f>
        <v>102</v>
      </c>
      <c r="AS120" s="105">
        <f t="shared" si="28"/>
        <v>6.8627450980392163E-2</v>
      </c>
    </row>
    <row r="121" spans="1:45" ht="12.75" customHeight="1" x14ac:dyDescent="0.2">
      <c r="A121" s="139"/>
      <c r="B121" s="83" t="s">
        <v>28</v>
      </c>
      <c r="C121" s="77" t="s">
        <v>82</v>
      </c>
      <c r="D121" s="37"/>
      <c r="E121" s="92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108"/>
      <c r="Z121" s="93"/>
      <c r="AA121" s="97" t="s">
        <v>97</v>
      </c>
      <c r="AB121" s="93"/>
      <c r="AC121" s="93"/>
      <c r="AD121" s="93"/>
      <c r="AE121" s="93"/>
      <c r="AF121" s="93"/>
      <c r="AG121" s="97" t="s">
        <v>97</v>
      </c>
      <c r="AH121" s="96"/>
      <c r="AI121" s="108"/>
      <c r="AJ121" s="91" t="s">
        <v>100</v>
      </c>
      <c r="AK121" s="92"/>
      <c r="AL121" s="92"/>
      <c r="AM121" s="100"/>
      <c r="AN121" s="30"/>
      <c r="AO121" s="30"/>
      <c r="AP121" s="30"/>
      <c r="AQ121" s="87">
        <f t="shared" si="27"/>
        <v>3</v>
      </c>
      <c r="AR121" s="87">
        <f>34*2</f>
        <v>68</v>
      </c>
      <c r="AS121" s="105">
        <f t="shared" si="28"/>
        <v>4.4117647058823532E-2</v>
      </c>
    </row>
    <row r="122" spans="1:45" ht="12.75" customHeight="1" x14ac:dyDescent="0.2">
      <c r="A122" s="139"/>
      <c r="B122" s="83" t="s">
        <v>32</v>
      </c>
      <c r="C122" s="77" t="s">
        <v>82</v>
      </c>
      <c r="D122" s="37"/>
      <c r="E122" s="92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7" t="s">
        <v>97</v>
      </c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7" t="s">
        <v>97</v>
      </c>
      <c r="AE122" s="93"/>
      <c r="AF122" s="93"/>
      <c r="AG122" s="93"/>
      <c r="AH122" s="96"/>
      <c r="AI122" s="96"/>
      <c r="AJ122" s="91" t="s">
        <v>100</v>
      </c>
      <c r="AK122" s="97" t="s">
        <v>97</v>
      </c>
      <c r="AL122" s="92"/>
      <c r="AM122" s="100"/>
      <c r="AN122" s="30"/>
      <c r="AO122" s="30"/>
      <c r="AP122" s="30"/>
      <c r="AQ122" s="87">
        <f t="shared" si="27"/>
        <v>4</v>
      </c>
      <c r="AR122" s="87">
        <f t="shared" ref="AR122" si="31">34*2</f>
        <v>68</v>
      </c>
      <c r="AS122" s="105">
        <f t="shared" si="28"/>
        <v>5.8823529411764705E-2</v>
      </c>
    </row>
    <row r="123" spans="1:45" ht="12.75" customHeight="1" x14ac:dyDescent="0.2">
      <c r="A123" s="139"/>
      <c r="B123" s="83" t="s">
        <v>27</v>
      </c>
      <c r="C123" s="77" t="s">
        <v>82</v>
      </c>
      <c r="D123" s="35"/>
      <c r="E123" s="92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108"/>
      <c r="AH123" s="96"/>
      <c r="AI123" s="92"/>
      <c r="AJ123" s="91" t="s">
        <v>100</v>
      </c>
      <c r="AK123" s="92"/>
      <c r="AL123" s="92"/>
      <c r="AM123" s="100"/>
      <c r="AN123" s="30"/>
      <c r="AO123" s="30"/>
      <c r="AP123" s="30"/>
      <c r="AQ123" s="87">
        <f t="shared" si="27"/>
        <v>1</v>
      </c>
      <c r="AR123" s="87">
        <f>34*1</f>
        <v>34</v>
      </c>
      <c r="AS123" s="105">
        <f t="shared" si="28"/>
        <v>2.9411764705882353E-2</v>
      </c>
    </row>
    <row r="124" spans="1:45" ht="12.75" customHeight="1" x14ac:dyDescent="0.2">
      <c r="A124" s="139"/>
      <c r="B124" s="12" t="s">
        <v>39</v>
      </c>
      <c r="C124" s="77" t="s">
        <v>82</v>
      </c>
      <c r="D124" s="35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6"/>
      <c r="AI124" s="92"/>
      <c r="AJ124" s="92"/>
      <c r="AK124" s="92"/>
      <c r="AL124" s="92"/>
      <c r="AM124" s="100"/>
      <c r="AN124" s="30"/>
      <c r="AO124" s="30"/>
      <c r="AP124" s="30"/>
      <c r="AQ124" s="87">
        <f t="shared" si="27"/>
        <v>0</v>
      </c>
      <c r="AR124" s="87">
        <f t="shared" ref="AR124:AR125" si="32">34*1</f>
        <v>34</v>
      </c>
      <c r="AS124" s="105">
        <f t="shared" si="28"/>
        <v>0</v>
      </c>
    </row>
    <row r="125" spans="1:45" ht="12.75" customHeight="1" x14ac:dyDescent="0.2">
      <c r="A125" s="139"/>
      <c r="B125" s="12" t="s">
        <v>40</v>
      </c>
      <c r="C125" s="77" t="s">
        <v>82</v>
      </c>
      <c r="D125" s="35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6"/>
      <c r="AI125" s="92"/>
      <c r="AJ125" s="92"/>
      <c r="AK125" s="92"/>
      <c r="AL125" s="92"/>
      <c r="AM125" s="100"/>
      <c r="AN125" s="30"/>
      <c r="AO125" s="30"/>
      <c r="AP125" s="30"/>
      <c r="AQ125" s="87">
        <f t="shared" si="27"/>
        <v>0</v>
      </c>
      <c r="AR125" s="87">
        <f t="shared" si="32"/>
        <v>34</v>
      </c>
      <c r="AS125" s="105">
        <f t="shared" si="28"/>
        <v>0</v>
      </c>
    </row>
    <row r="126" spans="1:45" ht="12.75" customHeight="1" x14ac:dyDescent="0.2">
      <c r="A126" s="139"/>
      <c r="B126" s="12" t="s">
        <v>51</v>
      </c>
      <c r="C126" s="77" t="s">
        <v>82</v>
      </c>
      <c r="D126" s="35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6"/>
      <c r="AI126" s="92"/>
      <c r="AJ126" s="92"/>
      <c r="AK126" s="92"/>
      <c r="AL126" s="92"/>
      <c r="AM126" s="100"/>
      <c r="AN126" s="30"/>
      <c r="AO126" s="30"/>
      <c r="AP126" s="30"/>
      <c r="AQ126" s="87">
        <f t="shared" si="27"/>
        <v>0</v>
      </c>
      <c r="AR126" s="87">
        <v>34</v>
      </c>
      <c r="AS126" s="105">
        <f t="shared" si="28"/>
        <v>0</v>
      </c>
    </row>
    <row r="127" spans="1:45" ht="27" customHeight="1" x14ac:dyDescent="0.2">
      <c r="A127" s="139"/>
      <c r="B127" s="12" t="s">
        <v>50</v>
      </c>
      <c r="C127" s="77" t="s">
        <v>82</v>
      </c>
      <c r="D127" s="35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6"/>
      <c r="AI127" s="92"/>
      <c r="AJ127" s="92"/>
      <c r="AK127" s="92"/>
      <c r="AL127" s="92"/>
      <c r="AM127" s="100"/>
      <c r="AN127" s="30"/>
      <c r="AO127" s="30"/>
      <c r="AP127" s="30"/>
      <c r="AQ127" s="87">
        <f t="shared" si="27"/>
        <v>0</v>
      </c>
      <c r="AR127" s="87">
        <f t="shared" ref="AR127" si="33">34*2</f>
        <v>68</v>
      </c>
      <c r="AS127" s="105">
        <f t="shared" si="28"/>
        <v>0</v>
      </c>
    </row>
    <row r="128" spans="1:45" ht="27" customHeight="1" x14ac:dyDescent="0.2">
      <c r="A128" s="49"/>
      <c r="B128" s="50"/>
      <c r="C128" s="50"/>
      <c r="D128" s="50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9"/>
      <c r="AN128" s="49"/>
      <c r="AO128" s="49"/>
      <c r="AP128" s="49"/>
      <c r="AQ128" s="89"/>
      <c r="AR128" s="89"/>
      <c r="AS128" s="89"/>
    </row>
    <row r="129" spans="1:45" s="2" customFormat="1" ht="81.75" customHeight="1" x14ac:dyDescent="0.2">
      <c r="A129" s="144" t="s">
        <v>34</v>
      </c>
      <c r="B129" s="144"/>
      <c r="C129" s="144"/>
      <c r="D129" s="144"/>
      <c r="E129" s="158" t="s">
        <v>38</v>
      </c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64" t="s">
        <v>18</v>
      </c>
      <c r="AR129" s="164" t="s">
        <v>20</v>
      </c>
      <c r="AS129" s="173" t="s">
        <v>19</v>
      </c>
    </row>
    <row r="130" spans="1:45" s="2" customFormat="1" ht="21.75" customHeight="1" x14ac:dyDescent="0.2">
      <c r="A130" s="135" t="s">
        <v>0</v>
      </c>
      <c r="B130" s="135"/>
      <c r="C130" s="135"/>
      <c r="D130" s="12" t="s">
        <v>16</v>
      </c>
      <c r="E130" s="135" t="s">
        <v>1</v>
      </c>
      <c r="F130" s="135"/>
      <c r="G130" s="135"/>
      <c r="H130" s="135"/>
      <c r="I130" s="135" t="s">
        <v>2</v>
      </c>
      <c r="J130" s="135"/>
      <c r="K130" s="135"/>
      <c r="L130" s="135"/>
      <c r="M130" s="135" t="s">
        <v>3</v>
      </c>
      <c r="N130" s="135"/>
      <c r="O130" s="135"/>
      <c r="P130" s="135"/>
      <c r="Q130" s="135" t="s">
        <v>4</v>
      </c>
      <c r="R130" s="135"/>
      <c r="S130" s="135"/>
      <c r="T130" s="135"/>
      <c r="U130" s="135" t="s">
        <v>5</v>
      </c>
      <c r="V130" s="135"/>
      <c r="W130" s="135"/>
      <c r="X130" s="135" t="s">
        <v>6</v>
      </c>
      <c r="Y130" s="135"/>
      <c r="Z130" s="135"/>
      <c r="AA130" s="135"/>
      <c r="AB130" s="136" t="s">
        <v>7</v>
      </c>
      <c r="AC130" s="137"/>
      <c r="AD130" s="137"/>
      <c r="AE130" s="138"/>
      <c r="AF130" s="136" t="s">
        <v>8</v>
      </c>
      <c r="AG130" s="137"/>
      <c r="AH130" s="137"/>
      <c r="AI130" s="138"/>
      <c r="AJ130" s="135" t="s">
        <v>9</v>
      </c>
      <c r="AK130" s="135"/>
      <c r="AL130" s="135"/>
      <c r="AM130" s="135"/>
      <c r="AN130" s="135"/>
      <c r="AO130" s="135"/>
      <c r="AP130" s="135"/>
      <c r="AQ130" s="164"/>
      <c r="AR130" s="164"/>
      <c r="AS130" s="173"/>
    </row>
    <row r="131" spans="1:45" s="6" customFormat="1" ht="11.25" customHeight="1" x14ac:dyDescent="0.2">
      <c r="A131" s="135"/>
      <c r="B131" s="135"/>
      <c r="C131" s="135"/>
      <c r="D131" s="12" t="s">
        <v>17</v>
      </c>
      <c r="E131" s="5">
        <v>1</v>
      </c>
      <c r="F131" s="5">
        <v>2</v>
      </c>
      <c r="G131" s="5">
        <v>3</v>
      </c>
      <c r="H131" s="5">
        <v>4</v>
      </c>
      <c r="I131" s="5">
        <v>5</v>
      </c>
      <c r="J131" s="5">
        <v>6</v>
      </c>
      <c r="K131" s="5">
        <v>7</v>
      </c>
      <c r="L131" s="5">
        <v>8</v>
      </c>
      <c r="M131" s="5">
        <v>9</v>
      </c>
      <c r="N131" s="5">
        <v>10</v>
      </c>
      <c r="O131" s="5">
        <v>11</v>
      </c>
      <c r="P131" s="5">
        <v>12</v>
      </c>
      <c r="Q131" s="5">
        <v>13</v>
      </c>
      <c r="R131" s="5">
        <v>14</v>
      </c>
      <c r="S131" s="5">
        <v>15</v>
      </c>
      <c r="T131" s="5">
        <v>16</v>
      </c>
      <c r="U131" s="5">
        <v>17</v>
      </c>
      <c r="V131" s="5">
        <v>18</v>
      </c>
      <c r="W131" s="5">
        <v>19</v>
      </c>
      <c r="X131" s="5">
        <v>20</v>
      </c>
      <c r="Y131" s="5">
        <v>21</v>
      </c>
      <c r="Z131" s="5">
        <v>22</v>
      </c>
      <c r="AA131" s="5">
        <v>23</v>
      </c>
      <c r="AB131" s="5">
        <v>24</v>
      </c>
      <c r="AC131" s="5">
        <v>25</v>
      </c>
      <c r="AD131" s="5">
        <v>26</v>
      </c>
      <c r="AE131" s="5">
        <v>27</v>
      </c>
      <c r="AF131" s="5">
        <v>28</v>
      </c>
      <c r="AG131" s="5">
        <v>29</v>
      </c>
      <c r="AH131" s="5">
        <v>30</v>
      </c>
      <c r="AI131" s="5">
        <v>31</v>
      </c>
      <c r="AJ131" s="5">
        <v>32</v>
      </c>
      <c r="AK131" s="5">
        <v>33</v>
      </c>
      <c r="AL131" s="5">
        <v>34</v>
      </c>
      <c r="AM131" s="5"/>
      <c r="AN131" s="5"/>
      <c r="AO131" s="5"/>
      <c r="AP131" s="5"/>
      <c r="AQ131" s="164"/>
      <c r="AR131" s="164"/>
      <c r="AS131" s="173"/>
    </row>
    <row r="132" spans="1:45" ht="12.75" customHeight="1" x14ac:dyDescent="0.2">
      <c r="A132" s="139" t="s">
        <v>23</v>
      </c>
      <c r="B132" s="83" t="s">
        <v>11</v>
      </c>
      <c r="C132" s="36" t="s">
        <v>81</v>
      </c>
      <c r="D132" s="37"/>
      <c r="E132" s="93"/>
      <c r="F132" s="108"/>
      <c r="G132" s="97" t="s">
        <v>97</v>
      </c>
      <c r="H132" s="93"/>
      <c r="I132" s="93"/>
      <c r="J132" s="108"/>
      <c r="K132" s="97" t="s">
        <v>97</v>
      </c>
      <c r="L132" s="93"/>
      <c r="M132" s="97" t="s">
        <v>97</v>
      </c>
      <c r="N132" s="93"/>
      <c r="O132" s="93"/>
      <c r="P132" s="93"/>
      <c r="Q132" s="93"/>
      <c r="R132" s="108"/>
      <c r="S132" s="93"/>
      <c r="T132" s="97" t="s">
        <v>97</v>
      </c>
      <c r="U132" s="93"/>
      <c r="V132" s="93"/>
      <c r="W132" s="93"/>
      <c r="X132" s="97" t="s">
        <v>97</v>
      </c>
      <c r="Y132" s="93"/>
      <c r="Z132" s="93"/>
      <c r="AA132" s="93"/>
      <c r="AB132" s="93"/>
      <c r="AC132" s="108"/>
      <c r="AD132" s="93"/>
      <c r="AE132" s="97" t="s">
        <v>97</v>
      </c>
      <c r="AF132" s="92"/>
      <c r="AG132" s="97" t="s">
        <v>97</v>
      </c>
      <c r="AH132" s="92"/>
      <c r="AI132" s="91" t="s">
        <v>100</v>
      </c>
      <c r="AJ132" s="92"/>
      <c r="AK132" s="92"/>
      <c r="AL132" s="97" t="s">
        <v>97</v>
      </c>
      <c r="AM132" s="99"/>
      <c r="AN132" s="99"/>
      <c r="AO132" s="7"/>
      <c r="AP132" s="7"/>
      <c r="AQ132" s="87">
        <f t="shared" ref="AQ132:AQ150" si="34">COUNTA(E132:AP132)</f>
        <v>9</v>
      </c>
      <c r="AR132" s="87">
        <f>34*3</f>
        <v>102</v>
      </c>
      <c r="AS132" s="105">
        <f t="shared" ref="AS132:AS150" si="35">AQ132/AR132</f>
        <v>8.8235294117647065E-2</v>
      </c>
    </row>
    <row r="133" spans="1:45" ht="12.75" customHeight="1" x14ac:dyDescent="0.2">
      <c r="A133" s="139"/>
      <c r="B133" s="83" t="s">
        <v>25</v>
      </c>
      <c r="C133" s="77" t="s">
        <v>81</v>
      </c>
      <c r="D133" s="37"/>
      <c r="E133" s="93"/>
      <c r="F133" s="93"/>
      <c r="G133" s="93"/>
      <c r="H133" s="108"/>
      <c r="I133" s="93"/>
      <c r="J133" s="93"/>
      <c r="K133" s="93"/>
      <c r="L133" s="93"/>
      <c r="M133" s="93"/>
      <c r="N133" s="108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108"/>
      <c r="AB133" s="93"/>
      <c r="AC133" s="93"/>
      <c r="AD133" s="93"/>
      <c r="AE133" s="93"/>
      <c r="AF133" s="92"/>
      <c r="AG133" s="92"/>
      <c r="AH133" s="92"/>
      <c r="AI133" s="91" t="s">
        <v>100</v>
      </c>
      <c r="AJ133" s="92"/>
      <c r="AK133" s="92"/>
      <c r="AL133" s="92"/>
      <c r="AM133" s="99"/>
      <c r="AN133" s="99"/>
      <c r="AO133" s="7"/>
      <c r="AP133" s="7"/>
      <c r="AQ133" s="87">
        <f t="shared" si="34"/>
        <v>1</v>
      </c>
      <c r="AR133" s="87">
        <f>34*2</f>
        <v>68</v>
      </c>
      <c r="AS133" s="105">
        <f t="shared" si="35"/>
        <v>1.4705882352941176E-2</v>
      </c>
    </row>
    <row r="134" spans="1:45" ht="12.75" customHeight="1" x14ac:dyDescent="0.2">
      <c r="A134" s="139"/>
      <c r="B134" s="83" t="s">
        <v>91</v>
      </c>
      <c r="C134" s="80" t="s">
        <v>81</v>
      </c>
      <c r="D134" s="37"/>
      <c r="E134" s="93"/>
      <c r="F134" s="93"/>
      <c r="G134" s="93"/>
      <c r="H134" s="93"/>
      <c r="I134" s="93"/>
      <c r="J134" s="108"/>
      <c r="K134" s="93"/>
      <c r="L134" s="93"/>
      <c r="M134" s="93"/>
      <c r="N134" s="93"/>
      <c r="O134" s="93"/>
      <c r="P134" s="93"/>
      <c r="Q134" s="93"/>
      <c r="R134" s="93"/>
      <c r="S134" s="108"/>
      <c r="T134" s="93"/>
      <c r="U134" s="93"/>
      <c r="V134" s="93"/>
      <c r="W134" s="93"/>
      <c r="X134" s="93"/>
      <c r="Y134" s="108"/>
      <c r="Z134" s="93"/>
      <c r="AA134" s="93"/>
      <c r="AB134" s="93"/>
      <c r="AC134" s="93"/>
      <c r="AD134" s="93"/>
      <c r="AE134" s="93"/>
      <c r="AF134" s="92"/>
      <c r="AG134" s="92"/>
      <c r="AH134" s="96"/>
      <c r="AI134" s="92"/>
      <c r="AJ134" s="92"/>
      <c r="AK134" s="92"/>
      <c r="AL134" s="92"/>
      <c r="AM134" s="99"/>
      <c r="AN134" s="99"/>
      <c r="AO134" s="7"/>
      <c r="AP134" s="7"/>
      <c r="AQ134" s="87">
        <f t="shared" si="34"/>
        <v>0</v>
      </c>
      <c r="AR134" s="87">
        <v>34</v>
      </c>
      <c r="AS134" s="105">
        <f t="shared" si="35"/>
        <v>0</v>
      </c>
    </row>
    <row r="135" spans="1:45" ht="12.75" customHeight="1" x14ac:dyDescent="0.2">
      <c r="A135" s="139"/>
      <c r="B135" s="83" t="s">
        <v>92</v>
      </c>
      <c r="C135" s="80" t="s">
        <v>81</v>
      </c>
      <c r="D135" s="37"/>
      <c r="E135" s="93"/>
      <c r="F135" s="93"/>
      <c r="G135" s="93"/>
      <c r="H135" s="93"/>
      <c r="I135" s="93"/>
      <c r="J135" s="108"/>
      <c r="K135" s="93"/>
      <c r="L135" s="93"/>
      <c r="M135" s="93"/>
      <c r="N135" s="93"/>
      <c r="O135" s="93"/>
      <c r="P135" s="93"/>
      <c r="Q135" s="93"/>
      <c r="R135" s="93"/>
      <c r="S135" s="108"/>
      <c r="T135" s="93"/>
      <c r="U135" s="93"/>
      <c r="V135" s="93"/>
      <c r="W135" s="93"/>
      <c r="X135" s="93"/>
      <c r="Y135" s="108"/>
      <c r="Z135" s="93"/>
      <c r="AA135" s="93"/>
      <c r="AB135" s="93"/>
      <c r="AC135" s="93"/>
      <c r="AD135" s="93"/>
      <c r="AE135" s="93"/>
      <c r="AF135" s="92"/>
      <c r="AG135" s="92"/>
      <c r="AH135" s="96"/>
      <c r="AI135" s="92"/>
      <c r="AJ135" s="92"/>
      <c r="AK135" s="92"/>
      <c r="AL135" s="92"/>
      <c r="AM135" s="99"/>
      <c r="AN135" s="99"/>
      <c r="AO135" s="7"/>
      <c r="AP135" s="7"/>
      <c r="AQ135" s="87">
        <f t="shared" si="34"/>
        <v>0</v>
      </c>
      <c r="AR135" s="87">
        <v>34</v>
      </c>
      <c r="AS135" s="105">
        <f t="shared" si="35"/>
        <v>0</v>
      </c>
    </row>
    <row r="136" spans="1:45" ht="12.75" customHeight="1" x14ac:dyDescent="0.2">
      <c r="A136" s="139"/>
      <c r="B136" s="83" t="s">
        <v>98</v>
      </c>
      <c r="C136" s="80" t="s">
        <v>81</v>
      </c>
      <c r="D136" s="37"/>
      <c r="E136" s="93"/>
      <c r="F136" s="93"/>
      <c r="G136" s="110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7" t="s">
        <v>97</v>
      </c>
      <c r="AF136" s="94"/>
      <c r="AG136" s="94"/>
      <c r="AH136" s="94"/>
      <c r="AI136" s="94"/>
      <c r="AJ136" s="94"/>
      <c r="AK136" s="97" t="s">
        <v>97</v>
      </c>
      <c r="AL136" s="94"/>
      <c r="AM136" s="99"/>
      <c r="AN136" s="99"/>
      <c r="AO136" s="7"/>
      <c r="AP136" s="7"/>
      <c r="AQ136" s="87">
        <f t="shared" si="34"/>
        <v>2</v>
      </c>
      <c r="AR136" s="87">
        <v>34</v>
      </c>
      <c r="AS136" s="106">
        <f t="shared" si="35"/>
        <v>5.8823529411764705E-2</v>
      </c>
    </row>
    <row r="137" spans="1:45" ht="24" x14ac:dyDescent="0.2">
      <c r="A137" s="139"/>
      <c r="B137" s="83" t="s">
        <v>75</v>
      </c>
      <c r="C137" s="77" t="s">
        <v>81</v>
      </c>
      <c r="D137" s="35"/>
      <c r="E137" s="93"/>
      <c r="F137" s="93"/>
      <c r="G137" s="93"/>
      <c r="H137" s="97" t="s">
        <v>97</v>
      </c>
      <c r="I137" s="93"/>
      <c r="J137" s="93"/>
      <c r="K137" s="97" t="s">
        <v>97</v>
      </c>
      <c r="L137" s="93"/>
      <c r="M137" s="93"/>
      <c r="N137" s="93"/>
      <c r="O137" s="93"/>
      <c r="P137" s="93"/>
      <c r="Q137" s="97" t="s">
        <v>97</v>
      </c>
      <c r="R137" s="93"/>
      <c r="S137" s="93"/>
      <c r="T137" s="97" t="s">
        <v>97</v>
      </c>
      <c r="U137" s="93"/>
      <c r="V137" s="97" t="s">
        <v>97</v>
      </c>
      <c r="W137" s="93"/>
      <c r="X137" s="97" t="s">
        <v>97</v>
      </c>
      <c r="Y137" s="93"/>
      <c r="Z137" s="93"/>
      <c r="AA137" s="93"/>
      <c r="AB137" s="93"/>
      <c r="AC137" s="97" t="s">
        <v>97</v>
      </c>
      <c r="AD137" s="93"/>
      <c r="AE137" s="93"/>
      <c r="AF137" s="92"/>
      <c r="AG137" s="92"/>
      <c r="AH137" s="92"/>
      <c r="AI137" s="91" t="s">
        <v>100</v>
      </c>
      <c r="AJ137" s="92"/>
      <c r="AK137" s="97" t="s">
        <v>97</v>
      </c>
      <c r="AL137" s="92"/>
      <c r="AM137" s="99"/>
      <c r="AN137" s="99"/>
      <c r="AO137" s="7"/>
      <c r="AP137" s="7"/>
      <c r="AQ137" s="87">
        <f t="shared" si="34"/>
        <v>9</v>
      </c>
      <c r="AR137" s="87">
        <f t="shared" ref="AR137:AR138" si="36">34*3</f>
        <v>102</v>
      </c>
      <c r="AS137" s="105">
        <f t="shared" si="35"/>
        <v>8.8235294117647065E-2</v>
      </c>
    </row>
    <row r="138" spans="1:45" ht="12.75" customHeight="1" x14ac:dyDescent="0.2">
      <c r="A138" s="139"/>
      <c r="B138" s="83" t="s">
        <v>58</v>
      </c>
      <c r="C138" s="77" t="s">
        <v>81</v>
      </c>
      <c r="D138" s="62"/>
      <c r="E138" s="93"/>
      <c r="F138" s="97" t="s">
        <v>97</v>
      </c>
      <c r="G138" s="93"/>
      <c r="H138" s="108"/>
      <c r="I138" s="97" t="s">
        <v>97</v>
      </c>
      <c r="J138" s="108"/>
      <c r="K138" s="93"/>
      <c r="L138" s="93"/>
      <c r="M138" s="93"/>
      <c r="N138" s="97" t="s">
        <v>97</v>
      </c>
      <c r="O138" s="93"/>
      <c r="P138" s="93"/>
      <c r="Q138" s="93"/>
      <c r="R138" s="93"/>
      <c r="S138" s="97" t="s">
        <v>97</v>
      </c>
      <c r="T138" s="93"/>
      <c r="U138" s="93"/>
      <c r="V138" s="97" t="s">
        <v>97</v>
      </c>
      <c r="W138" s="93"/>
      <c r="X138" s="93"/>
      <c r="Y138" s="97" t="s">
        <v>97</v>
      </c>
      <c r="Z138" s="93"/>
      <c r="AA138" s="93"/>
      <c r="AB138" s="93"/>
      <c r="AC138" s="93"/>
      <c r="AD138" s="93"/>
      <c r="AE138" s="97" t="s">
        <v>97</v>
      </c>
      <c r="AF138" s="92"/>
      <c r="AG138" s="92"/>
      <c r="AH138" s="92"/>
      <c r="AI138" s="92"/>
      <c r="AJ138" s="91" t="s">
        <v>100</v>
      </c>
      <c r="AK138" s="92"/>
      <c r="AL138" s="97" t="s">
        <v>97</v>
      </c>
      <c r="AM138" s="99"/>
      <c r="AN138" s="99"/>
      <c r="AO138" s="7"/>
      <c r="AP138" s="7"/>
      <c r="AQ138" s="87">
        <f t="shared" si="34"/>
        <v>9</v>
      </c>
      <c r="AR138" s="87">
        <f t="shared" si="36"/>
        <v>102</v>
      </c>
      <c r="AS138" s="105">
        <f t="shared" si="35"/>
        <v>8.8235294117647065E-2</v>
      </c>
    </row>
    <row r="139" spans="1:45" ht="12.75" customHeight="1" x14ac:dyDescent="0.2">
      <c r="A139" s="139"/>
      <c r="B139" s="83" t="s">
        <v>59</v>
      </c>
      <c r="C139" s="77" t="s">
        <v>81</v>
      </c>
      <c r="D139" s="37"/>
      <c r="E139" s="93"/>
      <c r="F139" s="93"/>
      <c r="G139" s="93"/>
      <c r="H139" s="93"/>
      <c r="I139" s="93"/>
      <c r="J139" s="97" t="s">
        <v>97</v>
      </c>
      <c r="K139" s="93"/>
      <c r="L139" s="93"/>
      <c r="M139" s="93"/>
      <c r="N139" s="93"/>
      <c r="O139" s="93"/>
      <c r="P139" s="93"/>
      <c r="Q139" s="93"/>
      <c r="R139" s="108"/>
      <c r="S139" s="93"/>
      <c r="T139" s="97" t="s">
        <v>97</v>
      </c>
      <c r="U139" s="93"/>
      <c r="V139" s="97" t="s">
        <v>97</v>
      </c>
      <c r="W139" s="93"/>
      <c r="X139" s="93"/>
      <c r="Y139" s="93"/>
      <c r="Z139" s="93"/>
      <c r="AA139" s="93"/>
      <c r="AB139" s="97" t="s">
        <v>97</v>
      </c>
      <c r="AC139" s="93"/>
      <c r="AD139" s="93"/>
      <c r="AE139" s="93"/>
      <c r="AF139" s="92"/>
      <c r="AG139" s="92"/>
      <c r="AH139" s="92"/>
      <c r="AI139" s="100"/>
      <c r="AJ139" s="91" t="s">
        <v>100</v>
      </c>
      <c r="AK139" s="92"/>
      <c r="AL139" s="97" t="s">
        <v>97</v>
      </c>
      <c r="AM139" s="99"/>
      <c r="AN139" s="99"/>
      <c r="AO139" s="7"/>
      <c r="AP139" s="7"/>
      <c r="AQ139" s="87">
        <f t="shared" si="34"/>
        <v>6</v>
      </c>
      <c r="AR139" s="87">
        <f t="shared" ref="AR139" si="37">34*2</f>
        <v>68</v>
      </c>
      <c r="AS139" s="105">
        <f t="shared" si="35"/>
        <v>8.8235294117647065E-2</v>
      </c>
    </row>
    <row r="140" spans="1:45" s="74" customFormat="1" ht="25.5" x14ac:dyDescent="0.2">
      <c r="A140" s="139"/>
      <c r="B140" s="85" t="s">
        <v>60</v>
      </c>
      <c r="C140" s="77" t="s">
        <v>81</v>
      </c>
      <c r="D140" s="75"/>
      <c r="E140" s="112"/>
      <c r="F140" s="112"/>
      <c r="G140" s="112"/>
      <c r="H140" s="112"/>
      <c r="I140" s="112"/>
      <c r="J140" s="97" t="s">
        <v>97</v>
      </c>
      <c r="K140" s="112"/>
      <c r="L140" s="112"/>
      <c r="M140" s="112"/>
      <c r="N140" s="112"/>
      <c r="O140" s="112"/>
      <c r="P140" s="112"/>
      <c r="Q140" s="112"/>
      <c r="R140" s="112"/>
      <c r="S140" s="97" t="s">
        <v>97</v>
      </c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02"/>
      <c r="AG140" s="102"/>
      <c r="AH140" s="102"/>
      <c r="AI140" s="103"/>
      <c r="AJ140" s="91" t="s">
        <v>100</v>
      </c>
      <c r="AK140" s="108"/>
      <c r="AL140" s="102"/>
      <c r="AM140" s="104"/>
      <c r="AN140" s="104"/>
      <c r="AO140" s="73"/>
      <c r="AP140" s="73"/>
      <c r="AQ140" s="87">
        <f t="shared" si="34"/>
        <v>3</v>
      </c>
      <c r="AR140" s="90">
        <f>34*1</f>
        <v>34</v>
      </c>
      <c r="AS140" s="107">
        <f t="shared" si="35"/>
        <v>8.8235294117647065E-2</v>
      </c>
    </row>
    <row r="141" spans="1:45" ht="12.75" customHeight="1" x14ac:dyDescent="0.2">
      <c r="A141" s="139"/>
      <c r="B141" s="83" t="s">
        <v>33</v>
      </c>
      <c r="C141" s="77" t="s">
        <v>81</v>
      </c>
      <c r="D141" s="37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108"/>
      <c r="U141" s="93"/>
      <c r="V141" s="93"/>
      <c r="W141" s="93"/>
      <c r="X141" s="97" t="s">
        <v>97</v>
      </c>
      <c r="Y141" s="93"/>
      <c r="Z141" s="93"/>
      <c r="AA141" s="93"/>
      <c r="AB141" s="93"/>
      <c r="AC141" s="93"/>
      <c r="AD141" s="93"/>
      <c r="AE141" s="93"/>
      <c r="AF141" s="92"/>
      <c r="AG141" s="92"/>
      <c r="AH141" s="91" t="s">
        <v>100</v>
      </c>
      <c r="AI141" s="100"/>
      <c r="AJ141" s="100"/>
      <c r="AK141" s="92"/>
      <c r="AL141" s="97" t="s">
        <v>97</v>
      </c>
      <c r="AM141" s="99"/>
      <c r="AN141" s="99"/>
      <c r="AO141" s="7"/>
      <c r="AP141" s="7"/>
      <c r="AQ141" s="87">
        <f t="shared" si="34"/>
        <v>3</v>
      </c>
      <c r="AR141" s="87">
        <f t="shared" ref="AR141" si="38">34*1</f>
        <v>34</v>
      </c>
      <c r="AS141" s="105">
        <f t="shared" si="35"/>
        <v>8.8235294117647065E-2</v>
      </c>
    </row>
    <row r="142" spans="1:45" ht="12.75" customHeight="1" x14ac:dyDescent="0.2">
      <c r="A142" s="139"/>
      <c r="B142" s="83" t="s">
        <v>26</v>
      </c>
      <c r="C142" s="77" t="s">
        <v>81</v>
      </c>
      <c r="D142" s="35"/>
      <c r="E142" s="108"/>
      <c r="F142" s="93"/>
      <c r="G142" s="93"/>
      <c r="H142" s="93"/>
      <c r="I142" s="97" t="s">
        <v>97</v>
      </c>
      <c r="J142" s="93"/>
      <c r="K142" s="93"/>
      <c r="L142" s="93"/>
      <c r="M142" s="93"/>
      <c r="N142" s="93"/>
      <c r="O142" s="93"/>
      <c r="P142" s="97" t="s">
        <v>97</v>
      </c>
      <c r="Q142" s="93"/>
      <c r="R142" s="93"/>
      <c r="S142" s="97" t="s">
        <v>97</v>
      </c>
      <c r="T142" s="93"/>
      <c r="U142" s="93"/>
      <c r="V142" s="97" t="s">
        <v>97</v>
      </c>
      <c r="W142" s="93"/>
      <c r="X142" s="93"/>
      <c r="Y142" s="93"/>
      <c r="Z142" s="97" t="s">
        <v>97</v>
      </c>
      <c r="AA142" s="93"/>
      <c r="AB142" s="93"/>
      <c r="AC142" s="93"/>
      <c r="AD142" s="93"/>
      <c r="AE142" s="93"/>
      <c r="AF142" s="92"/>
      <c r="AG142" s="92"/>
      <c r="AH142" s="92"/>
      <c r="AI142" s="91" t="s">
        <v>100</v>
      </c>
      <c r="AJ142" s="100"/>
      <c r="AK142" s="92"/>
      <c r="AL142" s="92"/>
      <c r="AM142" s="99"/>
      <c r="AN142" s="99"/>
      <c r="AO142" s="7"/>
      <c r="AP142" s="7"/>
      <c r="AQ142" s="87">
        <f t="shared" si="34"/>
        <v>6</v>
      </c>
      <c r="AR142" s="87">
        <v>68</v>
      </c>
      <c r="AS142" s="105">
        <f t="shared" si="35"/>
        <v>8.8235294117647065E-2</v>
      </c>
    </row>
    <row r="143" spans="1:45" ht="12.75" customHeight="1" x14ac:dyDescent="0.2">
      <c r="A143" s="139"/>
      <c r="B143" s="83" t="s">
        <v>28</v>
      </c>
      <c r="C143" s="77" t="s">
        <v>81</v>
      </c>
      <c r="D143" s="35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108"/>
      <c r="T143" s="93"/>
      <c r="U143" s="93"/>
      <c r="V143" s="93"/>
      <c r="W143" s="97" t="s">
        <v>97</v>
      </c>
      <c r="X143" s="93"/>
      <c r="Y143" s="108"/>
      <c r="Z143" s="93"/>
      <c r="AA143" s="93"/>
      <c r="AB143" s="93"/>
      <c r="AC143" s="93"/>
      <c r="AD143" s="93"/>
      <c r="AE143" s="93"/>
      <c r="AF143" s="92"/>
      <c r="AG143" s="92"/>
      <c r="AH143" s="91" t="s">
        <v>100</v>
      </c>
      <c r="AI143" s="108"/>
      <c r="AJ143" s="100"/>
      <c r="AK143" s="97" t="s">
        <v>97</v>
      </c>
      <c r="AL143" s="92"/>
      <c r="AM143" s="99"/>
      <c r="AN143" s="99"/>
      <c r="AO143" s="7"/>
      <c r="AP143" s="7"/>
      <c r="AQ143" s="87">
        <f t="shared" si="34"/>
        <v>3</v>
      </c>
      <c r="AR143" s="87">
        <f t="shared" ref="AR143:AR146" si="39">34*2</f>
        <v>68</v>
      </c>
      <c r="AS143" s="105">
        <f t="shared" si="35"/>
        <v>4.4117647058823532E-2</v>
      </c>
    </row>
    <row r="144" spans="1:45" ht="12.75" customHeight="1" x14ac:dyDescent="0.2">
      <c r="A144" s="139"/>
      <c r="B144" s="83" t="s">
        <v>32</v>
      </c>
      <c r="C144" s="77" t="s">
        <v>81</v>
      </c>
      <c r="D144" s="35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7" t="s">
        <v>97</v>
      </c>
      <c r="S144" s="108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7" t="s">
        <v>97</v>
      </c>
      <c r="AE144" s="93"/>
      <c r="AF144" s="92"/>
      <c r="AG144" s="92"/>
      <c r="AH144" s="91" t="s">
        <v>100</v>
      </c>
      <c r="AI144" s="97" t="s">
        <v>97</v>
      </c>
      <c r="AJ144" s="100"/>
      <c r="AK144" s="92"/>
      <c r="AL144" s="92"/>
      <c r="AM144" s="99"/>
      <c r="AN144" s="99"/>
      <c r="AO144" s="7"/>
      <c r="AP144" s="7"/>
      <c r="AQ144" s="87">
        <f t="shared" si="34"/>
        <v>4</v>
      </c>
      <c r="AR144" s="87">
        <f t="shared" si="39"/>
        <v>68</v>
      </c>
      <c r="AS144" s="105">
        <f t="shared" si="35"/>
        <v>5.8823529411764705E-2</v>
      </c>
    </row>
    <row r="145" spans="1:45" ht="12.75" customHeight="1" x14ac:dyDescent="0.2">
      <c r="A145" s="139"/>
      <c r="B145" s="12" t="s">
        <v>35</v>
      </c>
      <c r="C145" s="77" t="s">
        <v>81</v>
      </c>
      <c r="D145" s="35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7" t="s">
        <v>97</v>
      </c>
      <c r="P145" s="93"/>
      <c r="Q145" s="93"/>
      <c r="R145" s="93"/>
      <c r="S145" s="97" t="s">
        <v>97</v>
      </c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2"/>
      <c r="AG145" s="92"/>
      <c r="AH145" s="91" t="s">
        <v>100</v>
      </c>
      <c r="AI145" s="100"/>
      <c r="AJ145" s="100"/>
      <c r="AK145" s="92"/>
      <c r="AL145" s="92"/>
      <c r="AM145" s="99"/>
      <c r="AN145" s="99"/>
      <c r="AO145" s="7"/>
      <c r="AP145" s="7"/>
      <c r="AQ145" s="87">
        <f t="shared" si="34"/>
        <v>3</v>
      </c>
      <c r="AR145" s="87">
        <f t="shared" si="39"/>
        <v>68</v>
      </c>
      <c r="AS145" s="105">
        <f t="shared" si="35"/>
        <v>4.4117647058823532E-2</v>
      </c>
    </row>
    <row r="146" spans="1:45" ht="12.75" customHeight="1" x14ac:dyDescent="0.2">
      <c r="A146" s="139"/>
      <c r="B146" s="12" t="s">
        <v>27</v>
      </c>
      <c r="C146" s="77" t="s">
        <v>81</v>
      </c>
      <c r="D146" s="35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108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2"/>
      <c r="AG146" s="92"/>
      <c r="AH146" s="91" t="s">
        <v>100</v>
      </c>
      <c r="AI146" s="100"/>
      <c r="AJ146" s="100"/>
      <c r="AK146" s="92"/>
      <c r="AL146" s="92"/>
      <c r="AM146" s="99"/>
      <c r="AN146" s="99"/>
      <c r="AO146" s="7"/>
      <c r="AP146" s="7"/>
      <c r="AQ146" s="87">
        <f t="shared" si="34"/>
        <v>1</v>
      </c>
      <c r="AR146" s="87">
        <f t="shared" si="39"/>
        <v>68</v>
      </c>
      <c r="AS146" s="105">
        <f t="shared" si="35"/>
        <v>1.4705882352941176E-2</v>
      </c>
    </row>
    <row r="147" spans="1:45" ht="12.75" customHeight="1" x14ac:dyDescent="0.2">
      <c r="A147" s="139"/>
      <c r="B147" s="12" t="s">
        <v>30</v>
      </c>
      <c r="C147" s="77" t="s">
        <v>81</v>
      </c>
      <c r="D147" s="35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7" t="s">
        <v>97</v>
      </c>
      <c r="S147" s="96"/>
      <c r="T147" s="92"/>
      <c r="U147" s="92"/>
      <c r="V147" s="92"/>
      <c r="W147" s="92"/>
      <c r="X147" s="108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1" t="s">
        <v>100</v>
      </c>
      <c r="AJ147" s="100"/>
      <c r="AK147" s="92"/>
      <c r="AL147" s="97" t="s">
        <v>97</v>
      </c>
      <c r="AM147" s="99"/>
      <c r="AN147" s="99"/>
      <c r="AO147" s="7"/>
      <c r="AP147" s="7"/>
      <c r="AQ147" s="87">
        <f t="shared" si="34"/>
        <v>3</v>
      </c>
      <c r="AR147" s="87">
        <f t="shared" ref="AR147:AR149" si="40">34*1</f>
        <v>34</v>
      </c>
      <c r="AS147" s="105">
        <f t="shared" si="35"/>
        <v>8.8235294117647065E-2</v>
      </c>
    </row>
    <row r="148" spans="1:45" ht="12.75" customHeight="1" x14ac:dyDescent="0.2">
      <c r="A148" s="139"/>
      <c r="B148" s="12" t="s">
        <v>51</v>
      </c>
      <c r="C148" s="77" t="s">
        <v>81</v>
      </c>
      <c r="D148" s="35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6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100"/>
      <c r="AJ148" s="100"/>
      <c r="AK148" s="92"/>
      <c r="AL148" s="92"/>
      <c r="AM148" s="99"/>
      <c r="AN148" s="99"/>
      <c r="AO148" s="7"/>
      <c r="AP148" s="7"/>
      <c r="AQ148" s="87">
        <f t="shared" si="34"/>
        <v>0</v>
      </c>
      <c r="AR148" s="87">
        <f t="shared" si="40"/>
        <v>34</v>
      </c>
      <c r="AS148" s="105">
        <f t="shared" si="35"/>
        <v>0</v>
      </c>
    </row>
    <row r="149" spans="1:45" ht="12.75" customHeight="1" x14ac:dyDescent="0.2">
      <c r="A149" s="139"/>
      <c r="B149" s="12" t="s">
        <v>90</v>
      </c>
      <c r="C149" s="77" t="s">
        <v>81</v>
      </c>
      <c r="D149" s="35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6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100"/>
      <c r="AJ149" s="100"/>
      <c r="AK149" s="92"/>
      <c r="AL149" s="92"/>
      <c r="AM149" s="99"/>
      <c r="AN149" s="99"/>
      <c r="AO149" s="7"/>
      <c r="AP149" s="7"/>
      <c r="AQ149" s="87">
        <f t="shared" si="34"/>
        <v>0</v>
      </c>
      <c r="AR149" s="87">
        <f t="shared" si="40"/>
        <v>34</v>
      </c>
      <c r="AS149" s="105">
        <f t="shared" si="35"/>
        <v>0</v>
      </c>
    </row>
    <row r="150" spans="1:45" ht="28.5" customHeight="1" x14ac:dyDescent="0.2">
      <c r="A150" s="139"/>
      <c r="B150" s="12" t="s">
        <v>50</v>
      </c>
      <c r="C150" s="77" t="s">
        <v>81</v>
      </c>
      <c r="D150" s="35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6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100"/>
      <c r="AJ150" s="100"/>
      <c r="AK150" s="92"/>
      <c r="AL150" s="92"/>
      <c r="AM150" s="99"/>
      <c r="AN150" s="99"/>
      <c r="AO150" s="7"/>
      <c r="AP150" s="7"/>
      <c r="AQ150" s="87">
        <f t="shared" si="34"/>
        <v>0</v>
      </c>
      <c r="AR150" s="87">
        <f t="shared" ref="AR150" si="41">34*2</f>
        <v>68</v>
      </c>
      <c r="AS150" s="105">
        <f t="shared" si="35"/>
        <v>0</v>
      </c>
    </row>
    <row r="151" spans="1:45" ht="27" customHeight="1" x14ac:dyDescent="0.2">
      <c r="A151" s="49"/>
      <c r="B151" s="50"/>
      <c r="C151" s="50"/>
      <c r="D151" s="50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9"/>
      <c r="AN151" s="49"/>
      <c r="AO151" s="49"/>
      <c r="AP151" s="49"/>
      <c r="AQ151" s="89"/>
      <c r="AR151" s="89"/>
      <c r="AS151" s="89"/>
    </row>
    <row r="152" spans="1:45" s="2" customFormat="1" ht="81.75" customHeight="1" x14ac:dyDescent="0.2">
      <c r="A152" s="117" t="s">
        <v>36</v>
      </c>
      <c r="B152" s="118"/>
      <c r="C152" s="118"/>
      <c r="D152" s="119"/>
      <c r="E152" s="120" t="s">
        <v>38</v>
      </c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2"/>
      <c r="AQ152" s="123" t="s">
        <v>18</v>
      </c>
      <c r="AR152" s="123" t="s">
        <v>20</v>
      </c>
      <c r="AS152" s="126" t="s">
        <v>19</v>
      </c>
    </row>
    <row r="153" spans="1:45" s="2" customFormat="1" ht="21.75" customHeight="1" x14ac:dyDescent="0.2">
      <c r="A153" s="129" t="s">
        <v>0</v>
      </c>
      <c r="B153" s="130"/>
      <c r="C153" s="131"/>
      <c r="D153" s="12" t="s">
        <v>16</v>
      </c>
      <c r="E153" s="135" t="s">
        <v>1</v>
      </c>
      <c r="F153" s="135"/>
      <c r="G153" s="135"/>
      <c r="H153" s="135"/>
      <c r="I153" s="135" t="s">
        <v>2</v>
      </c>
      <c r="J153" s="135"/>
      <c r="K153" s="135"/>
      <c r="L153" s="135"/>
      <c r="M153" s="135" t="s">
        <v>3</v>
      </c>
      <c r="N153" s="135"/>
      <c r="O153" s="135"/>
      <c r="P153" s="135"/>
      <c r="Q153" s="135" t="s">
        <v>4</v>
      </c>
      <c r="R153" s="135"/>
      <c r="S153" s="135"/>
      <c r="T153" s="135"/>
      <c r="U153" s="135" t="s">
        <v>5</v>
      </c>
      <c r="V153" s="135"/>
      <c r="W153" s="135"/>
      <c r="X153" s="135" t="s">
        <v>6</v>
      </c>
      <c r="Y153" s="135"/>
      <c r="Z153" s="135"/>
      <c r="AA153" s="135"/>
      <c r="AB153" s="136" t="s">
        <v>7</v>
      </c>
      <c r="AC153" s="137"/>
      <c r="AD153" s="137"/>
      <c r="AE153" s="138"/>
      <c r="AF153" s="136" t="s">
        <v>8</v>
      </c>
      <c r="AG153" s="137"/>
      <c r="AH153" s="137"/>
      <c r="AI153" s="138"/>
      <c r="AJ153" s="135" t="s">
        <v>9</v>
      </c>
      <c r="AK153" s="135"/>
      <c r="AL153" s="135"/>
      <c r="AM153" s="135"/>
      <c r="AN153" s="135"/>
      <c r="AO153" s="135"/>
      <c r="AP153" s="135"/>
      <c r="AQ153" s="124"/>
      <c r="AR153" s="124"/>
      <c r="AS153" s="127"/>
    </row>
    <row r="154" spans="1:45" s="6" customFormat="1" ht="11.25" customHeight="1" x14ac:dyDescent="0.2">
      <c r="A154" s="132"/>
      <c r="B154" s="133"/>
      <c r="C154" s="134"/>
      <c r="D154" s="12" t="s">
        <v>17</v>
      </c>
      <c r="E154" s="5">
        <v>1</v>
      </c>
      <c r="F154" s="5">
        <v>2</v>
      </c>
      <c r="G154" s="5">
        <v>3</v>
      </c>
      <c r="H154" s="5">
        <v>4</v>
      </c>
      <c r="I154" s="5">
        <v>5</v>
      </c>
      <c r="J154" s="5">
        <v>6</v>
      </c>
      <c r="K154" s="5">
        <v>7</v>
      </c>
      <c r="L154" s="5">
        <v>8</v>
      </c>
      <c r="M154" s="5">
        <v>9</v>
      </c>
      <c r="N154" s="5">
        <v>10</v>
      </c>
      <c r="O154" s="5">
        <v>11</v>
      </c>
      <c r="P154" s="5">
        <v>12</v>
      </c>
      <c r="Q154" s="5">
        <v>13</v>
      </c>
      <c r="R154" s="5">
        <v>14</v>
      </c>
      <c r="S154" s="5">
        <v>15</v>
      </c>
      <c r="T154" s="5">
        <v>16</v>
      </c>
      <c r="U154" s="5">
        <v>17</v>
      </c>
      <c r="V154" s="5">
        <v>18</v>
      </c>
      <c r="W154" s="5">
        <v>19</v>
      </c>
      <c r="X154" s="5">
        <v>20</v>
      </c>
      <c r="Y154" s="5">
        <v>21</v>
      </c>
      <c r="Z154" s="5">
        <v>22</v>
      </c>
      <c r="AA154" s="5">
        <v>23</v>
      </c>
      <c r="AB154" s="5">
        <v>24</v>
      </c>
      <c r="AC154" s="5">
        <v>25</v>
      </c>
      <c r="AD154" s="5">
        <v>26</v>
      </c>
      <c r="AE154" s="5">
        <v>27</v>
      </c>
      <c r="AF154" s="5">
        <v>28</v>
      </c>
      <c r="AG154" s="5">
        <v>29</v>
      </c>
      <c r="AH154" s="5">
        <v>30</v>
      </c>
      <c r="AI154" s="5">
        <v>31</v>
      </c>
      <c r="AJ154" s="5">
        <v>32</v>
      </c>
      <c r="AK154" s="5">
        <v>33</v>
      </c>
      <c r="AL154" s="5">
        <v>34</v>
      </c>
      <c r="AM154" s="5">
        <v>35</v>
      </c>
      <c r="AN154" s="5">
        <v>36</v>
      </c>
      <c r="AO154" s="5">
        <v>37</v>
      </c>
      <c r="AP154" s="5">
        <v>38</v>
      </c>
      <c r="AQ154" s="125"/>
      <c r="AR154" s="125"/>
      <c r="AS154" s="128"/>
    </row>
    <row r="155" spans="1:45" ht="12.75" customHeight="1" x14ac:dyDescent="0.2">
      <c r="A155" s="114" t="s">
        <v>23</v>
      </c>
      <c r="B155" s="83" t="s">
        <v>11</v>
      </c>
      <c r="C155" s="77" t="s">
        <v>80</v>
      </c>
      <c r="D155" s="37"/>
      <c r="E155" s="93"/>
      <c r="F155" s="97" t="s">
        <v>97</v>
      </c>
      <c r="G155" s="93"/>
      <c r="H155" s="108"/>
      <c r="I155" s="93"/>
      <c r="J155" s="97" t="s">
        <v>97</v>
      </c>
      <c r="K155" s="93"/>
      <c r="L155" s="108"/>
      <c r="M155" s="108"/>
      <c r="N155" s="93"/>
      <c r="O155" s="97" t="s">
        <v>97</v>
      </c>
      <c r="P155" s="93"/>
      <c r="Q155" s="97" t="s">
        <v>97</v>
      </c>
      <c r="R155" s="108"/>
      <c r="S155" s="93"/>
      <c r="T155" s="97" t="s">
        <v>97</v>
      </c>
      <c r="U155" s="93"/>
      <c r="V155" s="108"/>
      <c r="W155" s="97" t="s">
        <v>97</v>
      </c>
      <c r="X155" s="93"/>
      <c r="Y155" s="108"/>
      <c r="Z155" s="97" t="s">
        <v>97</v>
      </c>
      <c r="AA155" s="93"/>
      <c r="AB155" s="93"/>
      <c r="AC155" s="93"/>
      <c r="AD155" s="108"/>
      <c r="AE155" s="97" t="s">
        <v>97</v>
      </c>
      <c r="AF155" s="93"/>
      <c r="AG155" s="93"/>
      <c r="AH155" s="97" t="s">
        <v>97</v>
      </c>
      <c r="AI155" s="108"/>
      <c r="AJ155" s="93"/>
      <c r="AK155" s="97" t="s">
        <v>97</v>
      </c>
      <c r="AL155" s="93"/>
      <c r="AM155" s="111"/>
      <c r="AN155" s="111"/>
      <c r="AO155" s="111"/>
      <c r="AP155" s="30"/>
      <c r="AQ155" s="87">
        <f t="shared" ref="AQ155:AQ171" si="42">COUNTA(E155:AP155)</f>
        <v>10</v>
      </c>
      <c r="AR155" s="87">
        <f>34*3</f>
        <v>102</v>
      </c>
      <c r="AS155" s="105">
        <f t="shared" ref="AS155:AS171" si="43">AQ155/AR155</f>
        <v>9.8039215686274508E-2</v>
      </c>
    </row>
    <row r="156" spans="1:45" ht="12.75" customHeight="1" x14ac:dyDescent="0.2">
      <c r="A156" s="115"/>
      <c r="B156" s="83" t="s">
        <v>25</v>
      </c>
      <c r="C156" s="77" t="s">
        <v>80</v>
      </c>
      <c r="D156" s="37"/>
      <c r="E156" s="93"/>
      <c r="F156" s="93"/>
      <c r="G156" s="93"/>
      <c r="H156" s="93"/>
      <c r="I156" s="93"/>
      <c r="J156" s="93"/>
      <c r="K156" s="93"/>
      <c r="L156" s="108"/>
      <c r="M156" s="93"/>
      <c r="N156" s="93"/>
      <c r="O156" s="93"/>
      <c r="P156" s="93"/>
      <c r="Q156" s="93"/>
      <c r="R156" s="93"/>
      <c r="S156" s="93"/>
      <c r="T156" s="108"/>
      <c r="U156" s="93"/>
      <c r="V156" s="93"/>
      <c r="W156" s="93"/>
      <c r="X156" s="93"/>
      <c r="Y156" s="93"/>
      <c r="Z156" s="108"/>
      <c r="AA156" s="93"/>
      <c r="AB156" s="93"/>
      <c r="AC156" s="93"/>
      <c r="AD156" s="93"/>
      <c r="AE156" s="108"/>
      <c r="AF156" s="93"/>
      <c r="AG156" s="93"/>
      <c r="AH156" s="93"/>
      <c r="AI156" s="108"/>
      <c r="AJ156" s="93"/>
      <c r="AK156" s="93"/>
      <c r="AL156" s="93"/>
      <c r="AM156" s="111"/>
      <c r="AN156" s="111"/>
      <c r="AO156" s="111"/>
      <c r="AP156" s="30"/>
      <c r="AQ156" s="87">
        <f t="shared" si="42"/>
        <v>0</v>
      </c>
      <c r="AR156" s="87">
        <f t="shared" ref="AR156:AR160" si="44">34*3</f>
        <v>102</v>
      </c>
      <c r="AS156" s="105">
        <f t="shared" si="43"/>
        <v>0</v>
      </c>
    </row>
    <row r="157" spans="1:45" ht="12.75" customHeight="1" x14ac:dyDescent="0.2">
      <c r="A157" s="115"/>
      <c r="B157" s="12" t="s">
        <v>91</v>
      </c>
      <c r="C157" s="80" t="s">
        <v>80</v>
      </c>
      <c r="D157" s="35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111"/>
      <c r="AJ157" s="111"/>
      <c r="AK157" s="93"/>
      <c r="AL157" s="93"/>
      <c r="AM157" s="111"/>
      <c r="AN157" s="111"/>
      <c r="AO157" s="111"/>
      <c r="AP157" s="30"/>
      <c r="AQ157" s="87">
        <f t="shared" si="42"/>
        <v>0</v>
      </c>
      <c r="AR157" s="87">
        <f>34*1</f>
        <v>34</v>
      </c>
      <c r="AS157" s="105">
        <f t="shared" ref="AS157:AS158" si="45">AQ157/AR157</f>
        <v>0</v>
      </c>
    </row>
    <row r="158" spans="1:45" ht="12.75" customHeight="1" x14ac:dyDescent="0.2">
      <c r="A158" s="115"/>
      <c r="B158" s="12" t="s">
        <v>92</v>
      </c>
      <c r="C158" s="80" t="s">
        <v>80</v>
      </c>
      <c r="D158" s="35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111"/>
      <c r="AJ158" s="111"/>
      <c r="AK158" s="93"/>
      <c r="AL158" s="93"/>
      <c r="AM158" s="111"/>
      <c r="AN158" s="111"/>
      <c r="AO158" s="111"/>
      <c r="AP158" s="30"/>
      <c r="AQ158" s="87">
        <f t="shared" si="42"/>
        <v>0</v>
      </c>
      <c r="AR158" s="87">
        <v>34</v>
      </c>
      <c r="AS158" s="105">
        <f t="shared" si="45"/>
        <v>0</v>
      </c>
    </row>
    <row r="159" spans="1:45" x14ac:dyDescent="0.2">
      <c r="A159" s="115"/>
      <c r="B159" s="83" t="s">
        <v>75</v>
      </c>
      <c r="C159" s="77" t="s">
        <v>80</v>
      </c>
      <c r="D159" s="35"/>
      <c r="E159" s="93"/>
      <c r="F159" s="93"/>
      <c r="G159" s="93"/>
      <c r="H159" s="97" t="s">
        <v>97</v>
      </c>
      <c r="I159" s="93"/>
      <c r="J159" s="93"/>
      <c r="K159" s="93"/>
      <c r="L159" s="93"/>
      <c r="M159" s="93"/>
      <c r="N159" s="93"/>
      <c r="O159" s="97" t="s">
        <v>97</v>
      </c>
      <c r="P159" s="93"/>
      <c r="Q159" s="93"/>
      <c r="R159" s="93"/>
      <c r="S159" s="97" t="s">
        <v>97</v>
      </c>
      <c r="T159" s="93"/>
      <c r="U159" s="93"/>
      <c r="V159" s="93"/>
      <c r="W159" s="93"/>
      <c r="X159" s="97" t="s">
        <v>97</v>
      </c>
      <c r="Y159" s="93"/>
      <c r="Z159" s="93"/>
      <c r="AA159" s="93"/>
      <c r="AB159" s="93"/>
      <c r="AC159" s="93"/>
      <c r="AD159" s="93"/>
      <c r="AE159" s="97" t="s">
        <v>97</v>
      </c>
      <c r="AF159" s="93"/>
      <c r="AG159" s="93"/>
      <c r="AH159" s="93"/>
      <c r="AI159" s="93"/>
      <c r="AJ159" s="97" t="s">
        <v>97</v>
      </c>
      <c r="AK159" s="93"/>
      <c r="AL159" s="93"/>
      <c r="AM159" s="111"/>
      <c r="AN159" s="111"/>
      <c r="AO159" s="111"/>
      <c r="AP159" s="30"/>
      <c r="AQ159" s="87">
        <f t="shared" si="42"/>
        <v>6</v>
      </c>
      <c r="AR159" s="87">
        <f t="shared" si="44"/>
        <v>102</v>
      </c>
      <c r="AS159" s="105">
        <f t="shared" si="43"/>
        <v>5.8823529411764705E-2</v>
      </c>
    </row>
    <row r="160" spans="1:45" ht="12.75" customHeight="1" x14ac:dyDescent="0.2">
      <c r="A160" s="115"/>
      <c r="B160" s="83" t="s">
        <v>58</v>
      </c>
      <c r="C160" s="77" t="s">
        <v>80</v>
      </c>
      <c r="D160" s="37"/>
      <c r="E160" s="93"/>
      <c r="F160" s="97" t="s">
        <v>97</v>
      </c>
      <c r="G160" s="93"/>
      <c r="H160" s="110"/>
      <c r="I160" s="108"/>
      <c r="J160" s="93"/>
      <c r="K160" s="93"/>
      <c r="L160" s="97" t="s">
        <v>97</v>
      </c>
      <c r="M160" s="93"/>
      <c r="N160" s="93"/>
      <c r="O160" s="93"/>
      <c r="P160" s="93"/>
      <c r="Q160" s="97" t="s">
        <v>97</v>
      </c>
      <c r="R160" s="108"/>
      <c r="S160" s="93"/>
      <c r="T160" s="93"/>
      <c r="U160" s="97" t="s">
        <v>97</v>
      </c>
      <c r="V160" s="93"/>
      <c r="W160" s="97" t="s">
        <v>97</v>
      </c>
      <c r="X160" s="93"/>
      <c r="Y160" s="93"/>
      <c r="Z160" s="93"/>
      <c r="AA160" s="93"/>
      <c r="AB160" s="97" t="s">
        <v>97</v>
      </c>
      <c r="AC160" s="93"/>
      <c r="AD160" s="93"/>
      <c r="AE160" s="93"/>
      <c r="AF160" s="93"/>
      <c r="AG160" s="97" t="s">
        <v>97</v>
      </c>
      <c r="AH160" s="93"/>
      <c r="AI160" s="93"/>
      <c r="AJ160" s="93"/>
      <c r="AK160" s="93"/>
      <c r="AL160" s="93"/>
      <c r="AM160" s="111"/>
      <c r="AN160" s="111"/>
      <c r="AO160" s="111"/>
      <c r="AP160" s="30"/>
      <c r="AQ160" s="87">
        <f t="shared" si="42"/>
        <v>7</v>
      </c>
      <c r="AR160" s="87">
        <f t="shared" si="44"/>
        <v>102</v>
      </c>
      <c r="AS160" s="105">
        <f t="shared" si="43"/>
        <v>6.8627450980392163E-2</v>
      </c>
    </row>
    <row r="161" spans="1:45" x14ac:dyDescent="0.2">
      <c r="A161" s="115"/>
      <c r="B161" s="83" t="s">
        <v>59</v>
      </c>
      <c r="C161" s="77" t="s">
        <v>80</v>
      </c>
      <c r="D161" s="37"/>
      <c r="E161" s="93"/>
      <c r="F161" s="93"/>
      <c r="G161" s="93"/>
      <c r="H161" s="93"/>
      <c r="I161" s="93"/>
      <c r="J161" s="97" t="s">
        <v>97</v>
      </c>
      <c r="K161" s="108"/>
      <c r="L161" s="93"/>
      <c r="M161" s="93"/>
      <c r="N161" s="93"/>
      <c r="O161" s="93"/>
      <c r="P161" s="97" t="s">
        <v>97</v>
      </c>
      <c r="Q161" s="108"/>
      <c r="R161" s="93"/>
      <c r="S161" s="93"/>
      <c r="T161" s="93"/>
      <c r="U161" s="93"/>
      <c r="V161" s="97" t="s">
        <v>97</v>
      </c>
      <c r="W161" s="93"/>
      <c r="X161" s="93"/>
      <c r="Y161" s="93"/>
      <c r="Z161" s="93"/>
      <c r="AA161" s="93"/>
      <c r="AB161" s="97" t="s">
        <v>97</v>
      </c>
      <c r="AC161" s="93"/>
      <c r="AD161" s="93"/>
      <c r="AE161" s="93"/>
      <c r="AF161" s="93"/>
      <c r="AG161" s="97" t="s">
        <v>97</v>
      </c>
      <c r="AH161" s="93"/>
      <c r="AI161" s="111"/>
      <c r="AJ161" s="111"/>
      <c r="AK161" s="97" t="s">
        <v>97</v>
      </c>
      <c r="AL161" s="93"/>
      <c r="AM161" s="111"/>
      <c r="AN161" s="111"/>
      <c r="AO161" s="111"/>
      <c r="AP161" s="30"/>
      <c r="AQ161" s="87">
        <f t="shared" si="42"/>
        <v>6</v>
      </c>
      <c r="AR161" s="87">
        <v>68</v>
      </c>
      <c r="AS161" s="105">
        <f t="shared" si="43"/>
        <v>8.8235294117647065E-2</v>
      </c>
    </row>
    <row r="162" spans="1:45" s="74" customFormat="1" ht="24.75" customHeight="1" x14ac:dyDescent="0.2">
      <c r="A162" s="115"/>
      <c r="B162" s="85" t="s">
        <v>60</v>
      </c>
      <c r="C162" s="77" t="s">
        <v>80</v>
      </c>
      <c r="D162" s="71"/>
      <c r="E162" s="112"/>
      <c r="F162" s="112"/>
      <c r="G162" s="112"/>
      <c r="H162" s="112"/>
      <c r="I162" s="112"/>
      <c r="J162" s="112"/>
      <c r="K162" s="112"/>
      <c r="L162" s="97" t="s">
        <v>97</v>
      </c>
      <c r="M162" s="112"/>
      <c r="N162" s="112"/>
      <c r="O162" s="112"/>
      <c r="P162" s="112"/>
      <c r="Q162" s="112"/>
      <c r="R162" s="112"/>
      <c r="S162" s="112"/>
      <c r="T162" s="112"/>
      <c r="U162" s="112"/>
      <c r="V162" s="97" t="s">
        <v>97</v>
      </c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97" t="s">
        <v>97</v>
      </c>
      <c r="AI162" s="113"/>
      <c r="AJ162" s="113"/>
      <c r="AK162" s="108"/>
      <c r="AL162" s="112"/>
      <c r="AM162" s="113"/>
      <c r="AN162" s="113"/>
      <c r="AO162" s="113"/>
      <c r="AP162" s="72"/>
      <c r="AQ162" s="87">
        <f t="shared" si="42"/>
        <v>3</v>
      </c>
      <c r="AR162" s="90">
        <f>34*1</f>
        <v>34</v>
      </c>
      <c r="AS162" s="107">
        <f t="shared" si="43"/>
        <v>8.8235294117647065E-2</v>
      </c>
    </row>
    <row r="163" spans="1:45" x14ac:dyDescent="0.2">
      <c r="A163" s="115"/>
      <c r="B163" s="83" t="s">
        <v>33</v>
      </c>
      <c r="C163" s="77" t="s">
        <v>80</v>
      </c>
      <c r="D163" s="35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7" t="s">
        <v>97</v>
      </c>
      <c r="S163" s="93"/>
      <c r="T163" s="93"/>
      <c r="U163" s="93"/>
      <c r="V163" s="93"/>
      <c r="W163" s="93"/>
      <c r="X163" s="97" t="s">
        <v>97</v>
      </c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111"/>
      <c r="AJ163" s="111"/>
      <c r="AK163" s="93"/>
      <c r="AL163" s="93"/>
      <c r="AM163" s="111"/>
      <c r="AN163" s="111"/>
      <c r="AO163" s="111"/>
      <c r="AP163" s="30"/>
      <c r="AQ163" s="87">
        <f t="shared" si="42"/>
        <v>2</v>
      </c>
      <c r="AR163" s="87">
        <f t="shared" ref="AR163" si="46">34*1</f>
        <v>34</v>
      </c>
      <c r="AS163" s="105">
        <f t="shared" si="43"/>
        <v>5.8823529411764705E-2</v>
      </c>
    </row>
    <row r="164" spans="1:45" x14ac:dyDescent="0.2">
      <c r="A164" s="115"/>
      <c r="B164" s="83" t="s">
        <v>26</v>
      </c>
      <c r="C164" s="77" t="s">
        <v>80</v>
      </c>
      <c r="D164" s="35"/>
      <c r="E164" s="93"/>
      <c r="F164" s="108"/>
      <c r="G164" s="93"/>
      <c r="H164" s="93"/>
      <c r="I164" s="93"/>
      <c r="J164" s="93"/>
      <c r="K164" s="97" t="s">
        <v>97</v>
      </c>
      <c r="L164" s="93"/>
      <c r="M164" s="93"/>
      <c r="N164" s="97" t="s">
        <v>97</v>
      </c>
      <c r="O164" s="93"/>
      <c r="P164" s="93"/>
      <c r="Q164" s="93"/>
      <c r="R164" s="93"/>
      <c r="S164" s="93"/>
      <c r="T164" s="97" t="s">
        <v>97</v>
      </c>
      <c r="U164" s="93"/>
      <c r="V164" s="93"/>
      <c r="W164" s="97" t="s">
        <v>97</v>
      </c>
      <c r="X164" s="93"/>
      <c r="Y164" s="93"/>
      <c r="Z164" s="93"/>
      <c r="AA164" s="93"/>
      <c r="AB164" s="93"/>
      <c r="AC164" s="93"/>
      <c r="AD164" s="93"/>
      <c r="AE164" s="93"/>
      <c r="AF164" s="97" t="s">
        <v>97</v>
      </c>
      <c r="AG164" s="93"/>
      <c r="AH164" s="93"/>
      <c r="AI164" s="111"/>
      <c r="AJ164" s="111"/>
      <c r="AK164" s="93"/>
      <c r="AL164" s="97" t="s">
        <v>97</v>
      </c>
      <c r="AM164" s="111"/>
      <c r="AN164" s="111"/>
      <c r="AO164" s="111"/>
      <c r="AP164" s="30"/>
      <c r="AQ164" s="87">
        <f t="shared" si="42"/>
        <v>6</v>
      </c>
      <c r="AR164" s="87">
        <f>34*2</f>
        <v>68</v>
      </c>
      <c r="AS164" s="105">
        <f t="shared" si="43"/>
        <v>8.8235294117647065E-2</v>
      </c>
    </row>
    <row r="165" spans="1:45" x14ac:dyDescent="0.2">
      <c r="A165" s="115"/>
      <c r="B165" s="83" t="s">
        <v>30</v>
      </c>
      <c r="C165" s="77" t="s">
        <v>80</v>
      </c>
      <c r="D165" s="35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7" t="s">
        <v>97</v>
      </c>
      <c r="AI165" s="111"/>
      <c r="AJ165" s="111"/>
      <c r="AK165" s="93"/>
      <c r="AL165" s="93"/>
      <c r="AM165" s="111"/>
      <c r="AN165" s="111"/>
      <c r="AO165" s="111"/>
      <c r="AP165" s="30"/>
      <c r="AQ165" s="87">
        <f t="shared" si="42"/>
        <v>1</v>
      </c>
      <c r="AR165" s="87">
        <f>34*1</f>
        <v>34</v>
      </c>
      <c r="AS165" s="105">
        <f t="shared" si="43"/>
        <v>2.9411764705882353E-2</v>
      </c>
    </row>
    <row r="166" spans="1:45" x14ac:dyDescent="0.2">
      <c r="A166" s="115"/>
      <c r="B166" s="83" t="s">
        <v>28</v>
      </c>
      <c r="C166" s="77" t="s">
        <v>80</v>
      </c>
      <c r="D166" s="35"/>
      <c r="E166" s="93"/>
      <c r="F166" s="93"/>
      <c r="G166" s="93"/>
      <c r="H166" s="93"/>
      <c r="I166" s="93"/>
      <c r="J166" s="93"/>
      <c r="K166" s="97" t="s">
        <v>97</v>
      </c>
      <c r="L166" s="93"/>
      <c r="M166" s="93"/>
      <c r="N166" s="93"/>
      <c r="O166" s="93"/>
      <c r="P166" s="93"/>
      <c r="Q166" s="93"/>
      <c r="R166" s="93"/>
      <c r="S166" s="108"/>
      <c r="T166" s="93"/>
      <c r="U166" s="97" t="s">
        <v>97</v>
      </c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7" t="s">
        <v>97</v>
      </c>
      <c r="AG166" s="93"/>
      <c r="AH166" s="108"/>
      <c r="AI166" s="111"/>
      <c r="AJ166" s="97" t="s">
        <v>97</v>
      </c>
      <c r="AK166" s="93"/>
      <c r="AL166" s="93"/>
      <c r="AM166" s="111"/>
      <c r="AN166" s="111"/>
      <c r="AO166" s="111"/>
      <c r="AP166" s="30"/>
      <c r="AQ166" s="87">
        <f t="shared" si="42"/>
        <v>4</v>
      </c>
      <c r="AR166" s="87">
        <f>34*2</f>
        <v>68</v>
      </c>
      <c r="AS166" s="105">
        <f t="shared" si="43"/>
        <v>5.8823529411764705E-2</v>
      </c>
    </row>
    <row r="167" spans="1:45" x14ac:dyDescent="0.2">
      <c r="A167" s="115"/>
      <c r="B167" s="83" t="s">
        <v>32</v>
      </c>
      <c r="C167" s="77" t="s">
        <v>80</v>
      </c>
      <c r="D167" s="35"/>
      <c r="E167" s="93"/>
      <c r="F167" s="93"/>
      <c r="G167" s="93"/>
      <c r="H167" s="93"/>
      <c r="I167" s="93"/>
      <c r="J167" s="93"/>
      <c r="K167" s="93"/>
      <c r="L167" s="93"/>
      <c r="M167" s="93"/>
      <c r="N167" s="97" t="s">
        <v>97</v>
      </c>
      <c r="O167" s="93"/>
      <c r="P167" s="93"/>
      <c r="Q167" s="93"/>
      <c r="R167" s="93"/>
      <c r="S167" s="93"/>
      <c r="T167" s="97" t="s">
        <v>97</v>
      </c>
      <c r="U167" s="93"/>
      <c r="V167" s="93"/>
      <c r="W167" s="97" t="s">
        <v>97</v>
      </c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7" t="s">
        <v>97</v>
      </c>
      <c r="AJ167" s="111"/>
      <c r="AK167" s="93"/>
      <c r="AL167" s="93"/>
      <c r="AM167" s="111"/>
      <c r="AN167" s="111"/>
      <c r="AO167" s="111"/>
      <c r="AP167" s="30"/>
      <c r="AQ167" s="87">
        <f t="shared" si="42"/>
        <v>4</v>
      </c>
      <c r="AR167" s="87">
        <f>34*3</f>
        <v>102</v>
      </c>
      <c r="AS167" s="105">
        <f t="shared" si="43"/>
        <v>3.9215686274509803E-2</v>
      </c>
    </row>
    <row r="168" spans="1:45" x14ac:dyDescent="0.2">
      <c r="A168" s="115"/>
      <c r="B168" s="12" t="s">
        <v>35</v>
      </c>
      <c r="C168" s="77" t="s">
        <v>80</v>
      </c>
      <c r="D168" s="35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7" t="s">
        <v>97</v>
      </c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111"/>
      <c r="AJ168" s="111"/>
      <c r="AK168" s="93"/>
      <c r="AL168" s="93"/>
      <c r="AM168" s="111"/>
      <c r="AN168" s="111"/>
      <c r="AO168" s="111"/>
      <c r="AP168" s="30"/>
      <c r="AQ168" s="87">
        <f t="shared" si="42"/>
        <v>1</v>
      </c>
      <c r="AR168" s="87">
        <f>34*2</f>
        <v>68</v>
      </c>
      <c r="AS168" s="105">
        <f t="shared" si="43"/>
        <v>1.4705882352941176E-2</v>
      </c>
    </row>
    <row r="169" spans="1:45" x14ac:dyDescent="0.2">
      <c r="A169" s="115"/>
      <c r="B169" s="12" t="s">
        <v>27</v>
      </c>
      <c r="C169" s="77" t="s">
        <v>80</v>
      </c>
      <c r="D169" s="35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108"/>
      <c r="AH169" s="93"/>
      <c r="AI169" s="111"/>
      <c r="AJ169" s="111"/>
      <c r="AK169" s="93"/>
      <c r="AL169" s="93"/>
      <c r="AM169" s="111"/>
      <c r="AN169" s="111"/>
      <c r="AO169" s="111"/>
      <c r="AP169" s="30"/>
      <c r="AQ169" s="87">
        <f t="shared" si="42"/>
        <v>0</v>
      </c>
      <c r="AR169" s="87">
        <f t="shared" ref="AR169" si="47">34*2</f>
        <v>68</v>
      </c>
      <c r="AS169" s="105">
        <f t="shared" si="43"/>
        <v>0</v>
      </c>
    </row>
    <row r="170" spans="1:45" x14ac:dyDescent="0.2">
      <c r="A170" s="115"/>
      <c r="B170" s="12" t="s">
        <v>90</v>
      </c>
      <c r="C170" s="77" t="s">
        <v>80</v>
      </c>
      <c r="D170" s="35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111"/>
      <c r="AJ170" s="111"/>
      <c r="AK170" s="93"/>
      <c r="AL170" s="93"/>
      <c r="AM170" s="111"/>
      <c r="AN170" s="111"/>
      <c r="AO170" s="111"/>
      <c r="AP170" s="30"/>
      <c r="AQ170" s="87">
        <f t="shared" si="42"/>
        <v>0</v>
      </c>
      <c r="AR170" s="87">
        <f t="shared" ref="AR170" si="48">34*1</f>
        <v>34</v>
      </c>
      <c r="AS170" s="105">
        <f t="shared" si="43"/>
        <v>0</v>
      </c>
    </row>
    <row r="171" spans="1:45" ht="27.75" customHeight="1" x14ac:dyDescent="0.2">
      <c r="A171" s="116"/>
      <c r="B171" s="12" t="s">
        <v>50</v>
      </c>
      <c r="C171" s="77" t="s">
        <v>80</v>
      </c>
      <c r="D171" s="37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6"/>
      <c r="U171" s="92"/>
      <c r="V171" s="92"/>
      <c r="W171" s="92"/>
      <c r="X171" s="92"/>
      <c r="Y171" s="92"/>
      <c r="Z171" s="92"/>
      <c r="AA171" s="92"/>
      <c r="AB171" s="92"/>
      <c r="AC171" s="92"/>
      <c r="AD171" s="96"/>
      <c r="AE171" s="92"/>
      <c r="AF171" s="92"/>
      <c r="AG171" s="92"/>
      <c r="AH171" s="92"/>
      <c r="AI171" s="100"/>
      <c r="AJ171" s="100"/>
      <c r="AK171" s="92"/>
      <c r="AL171" s="92"/>
      <c r="AM171" s="100"/>
      <c r="AN171" s="100"/>
      <c r="AO171" s="100"/>
      <c r="AP171" s="30"/>
      <c r="AQ171" s="87">
        <f t="shared" si="42"/>
        <v>0</v>
      </c>
      <c r="AR171" s="87">
        <f>34*2</f>
        <v>68</v>
      </c>
      <c r="AS171" s="105">
        <f t="shared" si="43"/>
        <v>0</v>
      </c>
    </row>
    <row r="172" spans="1:45" ht="27" customHeight="1" x14ac:dyDescent="0.2">
      <c r="A172" s="49"/>
      <c r="B172" s="50"/>
      <c r="C172" s="50"/>
      <c r="D172" s="50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9"/>
      <c r="AN172" s="49"/>
      <c r="AO172" s="49"/>
      <c r="AP172" s="49"/>
      <c r="AQ172" s="89"/>
      <c r="AR172" s="89"/>
      <c r="AS172" s="89"/>
    </row>
    <row r="173" spans="1:45" ht="26.25" x14ac:dyDescent="0.2">
      <c r="A173" s="117" t="s">
        <v>76</v>
      </c>
      <c r="B173" s="118"/>
      <c r="C173" s="118"/>
      <c r="D173" s="119"/>
      <c r="E173" s="120" t="s">
        <v>38</v>
      </c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2"/>
      <c r="AQ173" s="123" t="s">
        <v>18</v>
      </c>
      <c r="AR173" s="123" t="s">
        <v>20</v>
      </c>
      <c r="AS173" s="126" t="s">
        <v>19</v>
      </c>
    </row>
    <row r="174" spans="1:45" ht="20.25" customHeight="1" x14ac:dyDescent="0.2">
      <c r="A174" s="129" t="s">
        <v>0</v>
      </c>
      <c r="B174" s="130"/>
      <c r="C174" s="131"/>
      <c r="D174" s="12" t="s">
        <v>16</v>
      </c>
      <c r="E174" s="135" t="s">
        <v>1</v>
      </c>
      <c r="F174" s="135"/>
      <c r="G174" s="135"/>
      <c r="H174" s="135"/>
      <c r="I174" s="135" t="s">
        <v>2</v>
      </c>
      <c r="J174" s="135"/>
      <c r="K174" s="135"/>
      <c r="L174" s="135"/>
      <c r="M174" s="135" t="s">
        <v>3</v>
      </c>
      <c r="N174" s="135"/>
      <c r="O174" s="135"/>
      <c r="P174" s="135"/>
      <c r="Q174" s="135" t="s">
        <v>4</v>
      </c>
      <c r="R174" s="135"/>
      <c r="S174" s="135"/>
      <c r="T174" s="135"/>
      <c r="U174" s="135" t="s">
        <v>5</v>
      </c>
      <c r="V174" s="135"/>
      <c r="W174" s="135"/>
      <c r="X174" s="135" t="s">
        <v>6</v>
      </c>
      <c r="Y174" s="135"/>
      <c r="Z174" s="135"/>
      <c r="AA174" s="135"/>
      <c r="AB174" s="136" t="s">
        <v>7</v>
      </c>
      <c r="AC174" s="137"/>
      <c r="AD174" s="137"/>
      <c r="AE174" s="138"/>
      <c r="AF174" s="136" t="s">
        <v>8</v>
      </c>
      <c r="AG174" s="137"/>
      <c r="AH174" s="137"/>
      <c r="AI174" s="138"/>
      <c r="AJ174" s="135" t="s">
        <v>9</v>
      </c>
      <c r="AK174" s="135"/>
      <c r="AL174" s="135"/>
      <c r="AM174" s="135"/>
      <c r="AN174" s="135"/>
      <c r="AO174" s="135"/>
      <c r="AP174" s="135"/>
      <c r="AQ174" s="124"/>
      <c r="AR174" s="124"/>
      <c r="AS174" s="127"/>
    </row>
    <row r="175" spans="1:45" x14ac:dyDescent="0.2">
      <c r="A175" s="132"/>
      <c r="B175" s="133"/>
      <c r="C175" s="134"/>
      <c r="D175" s="12" t="s">
        <v>17</v>
      </c>
      <c r="E175" s="5">
        <v>1</v>
      </c>
      <c r="F175" s="5">
        <v>2</v>
      </c>
      <c r="G175" s="5">
        <v>3</v>
      </c>
      <c r="H175" s="5">
        <v>4</v>
      </c>
      <c r="I175" s="5">
        <v>5</v>
      </c>
      <c r="J175" s="5">
        <v>6</v>
      </c>
      <c r="K175" s="5">
        <v>7</v>
      </c>
      <c r="L175" s="5">
        <v>8</v>
      </c>
      <c r="M175" s="5">
        <v>9</v>
      </c>
      <c r="N175" s="5">
        <v>10</v>
      </c>
      <c r="O175" s="5">
        <v>11</v>
      </c>
      <c r="P175" s="5">
        <v>12</v>
      </c>
      <c r="Q175" s="5">
        <v>13</v>
      </c>
      <c r="R175" s="5">
        <v>14</v>
      </c>
      <c r="S175" s="5">
        <v>15</v>
      </c>
      <c r="T175" s="5">
        <v>16</v>
      </c>
      <c r="U175" s="5">
        <v>17</v>
      </c>
      <c r="V175" s="5">
        <v>18</v>
      </c>
      <c r="W175" s="5">
        <v>19</v>
      </c>
      <c r="X175" s="5">
        <v>20</v>
      </c>
      <c r="Y175" s="5">
        <v>21</v>
      </c>
      <c r="Z175" s="5">
        <v>22</v>
      </c>
      <c r="AA175" s="5">
        <v>23</v>
      </c>
      <c r="AB175" s="5">
        <v>24</v>
      </c>
      <c r="AC175" s="5">
        <v>25</v>
      </c>
      <c r="AD175" s="5">
        <v>26</v>
      </c>
      <c r="AE175" s="5">
        <v>27</v>
      </c>
      <c r="AF175" s="5">
        <v>28</v>
      </c>
      <c r="AG175" s="5">
        <v>29</v>
      </c>
      <c r="AH175" s="5">
        <v>30</v>
      </c>
      <c r="AI175" s="5">
        <v>31</v>
      </c>
      <c r="AJ175" s="5">
        <v>32</v>
      </c>
      <c r="AK175" s="5">
        <v>33</v>
      </c>
      <c r="AL175" s="5">
        <v>34</v>
      </c>
      <c r="AM175" s="5"/>
      <c r="AN175" s="5"/>
      <c r="AO175" s="5"/>
      <c r="AP175" s="5"/>
      <c r="AQ175" s="125"/>
      <c r="AR175" s="125"/>
      <c r="AS175" s="128"/>
    </row>
    <row r="176" spans="1:45" ht="15.75" customHeight="1" x14ac:dyDescent="0.2">
      <c r="A176" s="114" t="s">
        <v>23</v>
      </c>
      <c r="B176" s="83" t="s">
        <v>11</v>
      </c>
      <c r="C176" s="77" t="s">
        <v>79</v>
      </c>
      <c r="D176" s="37"/>
      <c r="E176" s="93"/>
      <c r="F176" s="93"/>
      <c r="G176" s="97" t="s">
        <v>97</v>
      </c>
      <c r="H176" s="108"/>
      <c r="I176" s="93"/>
      <c r="J176" s="93"/>
      <c r="K176" s="93"/>
      <c r="L176" s="93"/>
      <c r="M176" s="108"/>
      <c r="N176" s="93"/>
      <c r="O176" s="93"/>
      <c r="P176" s="93"/>
      <c r="Q176" s="97" t="s">
        <v>97</v>
      </c>
      <c r="R176" s="108"/>
      <c r="S176" s="93"/>
      <c r="T176" s="93"/>
      <c r="U176" s="97" t="s">
        <v>97</v>
      </c>
      <c r="V176" s="108"/>
      <c r="W176" s="93"/>
      <c r="X176" s="93"/>
      <c r="Y176" s="108"/>
      <c r="Z176" s="93"/>
      <c r="AA176" s="93"/>
      <c r="AB176" s="93"/>
      <c r="AC176" s="97" t="s">
        <v>97</v>
      </c>
      <c r="AD176" s="108"/>
      <c r="AE176" s="93"/>
      <c r="AF176" s="93"/>
      <c r="AG176" s="93"/>
      <c r="AH176" s="92"/>
      <c r="AI176" s="91" t="s">
        <v>100</v>
      </c>
      <c r="AJ176" s="92"/>
      <c r="AK176" s="97" t="s">
        <v>97</v>
      </c>
      <c r="AL176" s="92"/>
      <c r="AM176" s="100"/>
      <c r="AN176" s="100"/>
      <c r="AO176" s="30"/>
      <c r="AP176" s="30"/>
      <c r="AQ176" s="87">
        <f t="shared" ref="AQ176:AQ191" si="49">COUNTA(E176:AP176)</f>
        <v>6</v>
      </c>
      <c r="AR176" s="87">
        <v>68</v>
      </c>
      <c r="AS176" s="105">
        <f t="shared" ref="AS176:AS191" si="50">AQ176/AR176</f>
        <v>8.8235294117647065E-2</v>
      </c>
    </row>
    <row r="177" spans="1:47" ht="18" customHeight="1" x14ac:dyDescent="0.2">
      <c r="A177" s="115"/>
      <c r="B177" s="83" t="s">
        <v>25</v>
      </c>
      <c r="C177" s="77" t="s">
        <v>79</v>
      </c>
      <c r="D177" s="37"/>
      <c r="E177" s="93"/>
      <c r="F177" s="93"/>
      <c r="G177" s="93"/>
      <c r="H177" s="93"/>
      <c r="I177" s="93"/>
      <c r="J177" s="93"/>
      <c r="K177" s="93"/>
      <c r="L177" s="108"/>
      <c r="M177" s="93"/>
      <c r="N177" s="93"/>
      <c r="O177" s="93"/>
      <c r="P177" s="93"/>
      <c r="Q177" s="93"/>
      <c r="R177" s="93"/>
      <c r="S177" s="93"/>
      <c r="T177" s="108"/>
      <c r="U177" s="93"/>
      <c r="V177" s="93"/>
      <c r="W177" s="93"/>
      <c r="X177" s="93"/>
      <c r="Y177" s="93"/>
      <c r="Z177" s="108"/>
      <c r="AA177" s="93"/>
      <c r="AB177" s="93"/>
      <c r="AC177" s="93"/>
      <c r="AD177" s="93"/>
      <c r="AE177" s="108"/>
      <c r="AF177" s="93"/>
      <c r="AG177" s="93"/>
      <c r="AH177" s="91" t="s">
        <v>100</v>
      </c>
      <c r="AI177" s="108"/>
      <c r="AJ177" s="92"/>
      <c r="AK177" s="92"/>
      <c r="AL177" s="92"/>
      <c r="AM177" s="100"/>
      <c r="AN177" s="100"/>
      <c r="AO177" s="30"/>
      <c r="AP177" s="30"/>
      <c r="AQ177" s="87">
        <f t="shared" si="49"/>
        <v>1</v>
      </c>
      <c r="AR177" s="87">
        <f t="shared" ref="AR177:AR180" si="51">34*3</f>
        <v>102</v>
      </c>
      <c r="AS177" s="105">
        <f t="shared" si="50"/>
        <v>9.8039215686274508E-3</v>
      </c>
    </row>
    <row r="178" spans="1:47" ht="24" x14ac:dyDescent="0.2">
      <c r="A178" s="115"/>
      <c r="B178" s="83" t="s">
        <v>75</v>
      </c>
      <c r="C178" s="77" t="s">
        <v>79</v>
      </c>
      <c r="D178" s="35"/>
      <c r="E178" s="93"/>
      <c r="F178" s="93"/>
      <c r="G178" s="93"/>
      <c r="H178" s="97" t="s">
        <v>97</v>
      </c>
      <c r="I178" s="93"/>
      <c r="J178" s="93"/>
      <c r="K178" s="93"/>
      <c r="L178" s="97" t="s">
        <v>97</v>
      </c>
      <c r="M178" s="93"/>
      <c r="N178" s="93"/>
      <c r="O178" s="97" t="s">
        <v>97</v>
      </c>
      <c r="P178" s="93"/>
      <c r="Q178" s="93"/>
      <c r="R178" s="97" t="s">
        <v>97</v>
      </c>
      <c r="S178" s="93"/>
      <c r="T178" s="93"/>
      <c r="U178" s="93"/>
      <c r="V178" s="97" t="s">
        <v>97</v>
      </c>
      <c r="W178" s="93"/>
      <c r="X178" s="93"/>
      <c r="Y178" s="97" t="s">
        <v>97</v>
      </c>
      <c r="Z178" s="93"/>
      <c r="AA178" s="93"/>
      <c r="AB178" s="93"/>
      <c r="AC178" s="93"/>
      <c r="AD178" s="93"/>
      <c r="AE178" s="97" t="s">
        <v>97</v>
      </c>
      <c r="AF178" s="93"/>
      <c r="AG178" s="93"/>
      <c r="AH178" s="91" t="s">
        <v>100</v>
      </c>
      <c r="AI178" s="92"/>
      <c r="AJ178" s="92"/>
      <c r="AK178" s="97" t="s">
        <v>97</v>
      </c>
      <c r="AL178" s="92"/>
      <c r="AM178" s="100"/>
      <c r="AN178" s="100"/>
      <c r="AO178" s="30"/>
      <c r="AP178" s="30"/>
      <c r="AQ178" s="87">
        <f t="shared" si="49"/>
        <v>9</v>
      </c>
      <c r="AR178" s="87">
        <f t="shared" si="51"/>
        <v>102</v>
      </c>
      <c r="AS178" s="105">
        <f t="shared" si="50"/>
        <v>8.8235294117647065E-2</v>
      </c>
    </row>
    <row r="179" spans="1:47" x14ac:dyDescent="0.2">
      <c r="A179" s="115"/>
      <c r="B179" s="83" t="s">
        <v>58</v>
      </c>
      <c r="C179" s="77" t="s">
        <v>79</v>
      </c>
      <c r="D179" s="37"/>
      <c r="E179" s="93"/>
      <c r="F179" s="97" t="s">
        <v>97</v>
      </c>
      <c r="G179" s="93"/>
      <c r="H179" s="110"/>
      <c r="I179" s="108"/>
      <c r="J179" s="93"/>
      <c r="K179" s="97" t="s">
        <v>97</v>
      </c>
      <c r="L179" s="108"/>
      <c r="M179" s="93"/>
      <c r="N179" s="97" t="s">
        <v>97</v>
      </c>
      <c r="O179" s="93"/>
      <c r="P179" s="93"/>
      <c r="Q179" s="93"/>
      <c r="R179" s="97" t="s">
        <v>97</v>
      </c>
      <c r="S179" s="93"/>
      <c r="T179" s="97" t="s">
        <v>97</v>
      </c>
      <c r="U179" s="93"/>
      <c r="V179" s="93"/>
      <c r="W179" s="93"/>
      <c r="X179" s="97" t="s">
        <v>97</v>
      </c>
      <c r="Y179" s="93"/>
      <c r="Z179" s="93"/>
      <c r="AA179" s="93"/>
      <c r="AB179" s="93"/>
      <c r="AC179" s="93"/>
      <c r="AD179" s="97" t="s">
        <v>97</v>
      </c>
      <c r="AE179" s="93"/>
      <c r="AF179" s="93"/>
      <c r="AG179" s="93"/>
      <c r="AH179" s="92"/>
      <c r="AI179" s="92"/>
      <c r="AJ179" s="91" t="s">
        <v>100</v>
      </c>
      <c r="AK179" s="92"/>
      <c r="AL179" s="97" t="s">
        <v>97</v>
      </c>
      <c r="AM179" s="100"/>
      <c r="AN179" s="100"/>
      <c r="AO179" s="30"/>
      <c r="AP179" s="30"/>
      <c r="AQ179" s="87">
        <f t="shared" si="49"/>
        <v>9</v>
      </c>
      <c r="AR179" s="87">
        <v>136</v>
      </c>
      <c r="AS179" s="105">
        <f t="shared" si="50"/>
        <v>6.6176470588235295E-2</v>
      </c>
    </row>
    <row r="180" spans="1:47" x14ac:dyDescent="0.2">
      <c r="A180" s="115"/>
      <c r="B180" s="83" t="s">
        <v>59</v>
      </c>
      <c r="C180" s="77" t="s">
        <v>79</v>
      </c>
      <c r="D180" s="37"/>
      <c r="E180" s="93"/>
      <c r="F180" s="93"/>
      <c r="G180" s="93"/>
      <c r="H180" s="93"/>
      <c r="I180" s="93"/>
      <c r="J180" s="93"/>
      <c r="K180" s="108"/>
      <c r="L180" s="97" t="s">
        <v>97</v>
      </c>
      <c r="M180" s="93"/>
      <c r="N180" s="93"/>
      <c r="O180" s="93"/>
      <c r="P180" s="93"/>
      <c r="Q180" s="108"/>
      <c r="R180" s="93"/>
      <c r="S180" s="93"/>
      <c r="T180" s="93"/>
      <c r="U180" s="93"/>
      <c r="V180" s="93"/>
      <c r="W180" s="93"/>
      <c r="X180" s="93"/>
      <c r="Y180" s="97" t="s">
        <v>97</v>
      </c>
      <c r="Z180" s="93"/>
      <c r="AA180" s="93"/>
      <c r="AB180" s="93"/>
      <c r="AC180" s="93"/>
      <c r="AD180" s="97" t="s">
        <v>97</v>
      </c>
      <c r="AE180" s="93"/>
      <c r="AF180" s="93"/>
      <c r="AG180" s="97" t="s">
        <v>97</v>
      </c>
      <c r="AH180" s="92"/>
      <c r="AI180" s="100"/>
      <c r="AJ180" s="91" t="s">
        <v>100</v>
      </c>
      <c r="AK180" s="92"/>
      <c r="AL180" s="97" t="s">
        <v>97</v>
      </c>
      <c r="AM180" s="100"/>
      <c r="AN180" s="100"/>
      <c r="AO180" s="30"/>
      <c r="AP180" s="30"/>
      <c r="AQ180" s="87">
        <f t="shared" si="49"/>
        <v>6</v>
      </c>
      <c r="AR180" s="87">
        <f t="shared" si="51"/>
        <v>102</v>
      </c>
      <c r="AS180" s="105">
        <f t="shared" si="50"/>
        <v>5.8823529411764705E-2</v>
      </c>
    </row>
    <row r="181" spans="1:47" ht="25.5" customHeight="1" x14ac:dyDescent="0.2">
      <c r="A181" s="115"/>
      <c r="B181" s="85" t="s">
        <v>60</v>
      </c>
      <c r="C181" s="77" t="s">
        <v>79</v>
      </c>
      <c r="D181" s="7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97" t="s">
        <v>97</v>
      </c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02"/>
      <c r="AI181" s="103"/>
      <c r="AJ181" s="91" t="s">
        <v>100</v>
      </c>
      <c r="AK181" s="97" t="s">
        <v>97</v>
      </c>
      <c r="AL181" s="102"/>
      <c r="AM181" s="103"/>
      <c r="AN181" s="103"/>
      <c r="AO181" s="72"/>
      <c r="AP181" s="72"/>
      <c r="AQ181" s="87">
        <f t="shared" si="49"/>
        <v>3</v>
      </c>
      <c r="AR181" s="90">
        <f>34*1</f>
        <v>34</v>
      </c>
      <c r="AS181" s="107">
        <f t="shared" si="50"/>
        <v>8.8235294117647065E-2</v>
      </c>
    </row>
    <row r="182" spans="1:47" x14ac:dyDescent="0.2">
      <c r="A182" s="115"/>
      <c r="B182" s="83" t="s">
        <v>33</v>
      </c>
      <c r="C182" s="77" t="s">
        <v>79</v>
      </c>
      <c r="D182" s="35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2"/>
      <c r="AI182" s="100"/>
      <c r="AJ182" s="100"/>
      <c r="AK182" s="92"/>
      <c r="AL182" s="92"/>
      <c r="AM182" s="100"/>
      <c r="AN182" s="100"/>
      <c r="AO182" s="30"/>
      <c r="AP182" s="30"/>
      <c r="AQ182" s="87">
        <f t="shared" si="49"/>
        <v>0</v>
      </c>
      <c r="AR182" s="87">
        <v>136</v>
      </c>
      <c r="AS182" s="105">
        <f t="shared" si="50"/>
        <v>0</v>
      </c>
    </row>
    <row r="183" spans="1:47" ht="24" x14ac:dyDescent="0.2">
      <c r="A183" s="115"/>
      <c r="B183" s="83" t="s">
        <v>26</v>
      </c>
      <c r="C183" s="77" t="s">
        <v>79</v>
      </c>
      <c r="D183" s="35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1" t="s">
        <v>100</v>
      </c>
      <c r="AI183" s="100"/>
      <c r="AJ183" s="100"/>
      <c r="AK183" s="92"/>
      <c r="AL183" s="92"/>
      <c r="AM183" s="100"/>
      <c r="AN183" s="100"/>
      <c r="AO183" s="30"/>
      <c r="AP183" s="30"/>
      <c r="AQ183" s="87">
        <f t="shared" si="49"/>
        <v>1</v>
      </c>
      <c r="AR183" s="87">
        <f>34*2</f>
        <v>68</v>
      </c>
      <c r="AS183" s="105">
        <f t="shared" si="50"/>
        <v>1.4705882352941176E-2</v>
      </c>
    </row>
    <row r="184" spans="1:47" ht="24" x14ac:dyDescent="0.2">
      <c r="A184" s="115"/>
      <c r="B184" s="83" t="s">
        <v>30</v>
      </c>
      <c r="C184" s="77" t="s">
        <v>79</v>
      </c>
      <c r="D184" s="35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7" t="s">
        <v>97</v>
      </c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1" t="s">
        <v>100</v>
      </c>
      <c r="AI184" s="100"/>
      <c r="AJ184" s="100"/>
      <c r="AK184" s="92"/>
      <c r="AL184" s="92"/>
      <c r="AM184" s="100"/>
      <c r="AN184" s="100"/>
      <c r="AO184" s="30"/>
      <c r="AP184" s="30"/>
      <c r="AQ184" s="87">
        <f t="shared" si="49"/>
        <v>2</v>
      </c>
      <c r="AR184" s="87">
        <v>68</v>
      </c>
      <c r="AS184" s="105">
        <f t="shared" si="50"/>
        <v>2.9411764705882353E-2</v>
      </c>
    </row>
    <row r="185" spans="1:47" x14ac:dyDescent="0.2">
      <c r="A185" s="115"/>
      <c r="B185" s="83" t="s">
        <v>28</v>
      </c>
      <c r="C185" s="77" t="s">
        <v>79</v>
      </c>
      <c r="D185" s="35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108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7" t="s">
        <v>97</v>
      </c>
      <c r="AI185" s="100"/>
      <c r="AJ185" s="91" t="s">
        <v>100</v>
      </c>
      <c r="AK185" s="92"/>
      <c r="AL185" s="92"/>
      <c r="AM185" s="100"/>
      <c r="AN185" s="100"/>
      <c r="AO185" s="30"/>
      <c r="AP185" s="30"/>
      <c r="AQ185" s="87">
        <f t="shared" si="49"/>
        <v>2</v>
      </c>
      <c r="AR185" s="87">
        <v>34</v>
      </c>
      <c r="AS185" s="105">
        <f t="shared" si="50"/>
        <v>5.8823529411764705E-2</v>
      </c>
    </row>
    <row r="186" spans="1:47" x14ac:dyDescent="0.2">
      <c r="A186" s="115"/>
      <c r="B186" s="83" t="s">
        <v>32</v>
      </c>
      <c r="C186" s="77" t="s">
        <v>79</v>
      </c>
      <c r="D186" s="35"/>
      <c r="E186" s="93"/>
      <c r="F186" s="93"/>
      <c r="G186" s="93"/>
      <c r="H186" s="97" t="s">
        <v>97</v>
      </c>
      <c r="I186" s="93"/>
      <c r="J186" s="93"/>
      <c r="K186" s="93"/>
      <c r="L186" s="97" t="s">
        <v>97</v>
      </c>
      <c r="M186" s="93"/>
      <c r="N186" s="93"/>
      <c r="O186" s="97" t="s">
        <v>97</v>
      </c>
      <c r="P186" s="93"/>
      <c r="Q186" s="93"/>
      <c r="R186" s="93"/>
      <c r="S186" s="93"/>
      <c r="T186" s="97" t="s">
        <v>97</v>
      </c>
      <c r="U186" s="93"/>
      <c r="V186" s="93"/>
      <c r="W186" s="93"/>
      <c r="X186" s="93"/>
      <c r="Y186" s="93"/>
      <c r="Z186" s="97" t="s">
        <v>97</v>
      </c>
      <c r="AA186" s="93"/>
      <c r="AB186" s="93"/>
      <c r="AC186" s="93"/>
      <c r="AD186" s="93"/>
      <c r="AE186" s="97" t="s">
        <v>97</v>
      </c>
      <c r="AF186" s="93"/>
      <c r="AG186" s="93"/>
      <c r="AH186" s="92"/>
      <c r="AI186" s="100"/>
      <c r="AJ186" s="91" t="s">
        <v>100</v>
      </c>
      <c r="AK186" s="92"/>
      <c r="AL186" s="92"/>
      <c r="AM186" s="100"/>
      <c r="AN186" s="100"/>
      <c r="AO186" s="30"/>
      <c r="AP186" s="30"/>
      <c r="AQ186" s="87">
        <f t="shared" si="49"/>
        <v>7</v>
      </c>
      <c r="AR186" s="87">
        <f>34*3</f>
        <v>102</v>
      </c>
      <c r="AS186" s="105">
        <f t="shared" si="50"/>
        <v>6.8627450980392163E-2</v>
      </c>
    </row>
    <row r="187" spans="1:47" x14ac:dyDescent="0.2">
      <c r="A187" s="115"/>
      <c r="B187" s="12" t="s">
        <v>35</v>
      </c>
      <c r="C187" s="77" t="s">
        <v>79</v>
      </c>
      <c r="D187" s="35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7" t="s">
        <v>97</v>
      </c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2"/>
      <c r="AI187" s="100"/>
      <c r="AJ187" s="91" t="s">
        <v>100</v>
      </c>
      <c r="AK187" s="92"/>
      <c r="AL187" s="92"/>
      <c r="AM187" s="100"/>
      <c r="AN187" s="100"/>
      <c r="AO187" s="30"/>
      <c r="AP187" s="30"/>
      <c r="AQ187" s="87">
        <f t="shared" si="49"/>
        <v>2</v>
      </c>
      <c r="AR187" s="87">
        <v>34</v>
      </c>
      <c r="AS187" s="105">
        <f t="shared" si="50"/>
        <v>5.8823529411764705E-2</v>
      </c>
    </row>
    <row r="188" spans="1:47" x14ac:dyDescent="0.2">
      <c r="A188" s="115"/>
      <c r="B188" s="12" t="s">
        <v>27</v>
      </c>
      <c r="C188" s="77" t="s">
        <v>79</v>
      </c>
      <c r="D188" s="35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108"/>
      <c r="AH188" s="92"/>
      <c r="AI188" s="100"/>
      <c r="AJ188" s="91" t="s">
        <v>100</v>
      </c>
      <c r="AK188" s="92"/>
      <c r="AL188" s="92"/>
      <c r="AM188" s="100"/>
      <c r="AN188" s="100"/>
      <c r="AO188" s="30"/>
      <c r="AP188" s="30"/>
      <c r="AQ188" s="87">
        <f t="shared" si="49"/>
        <v>1</v>
      </c>
      <c r="AR188" s="87">
        <v>34</v>
      </c>
      <c r="AS188" s="105">
        <f t="shared" si="50"/>
        <v>2.9411764705882353E-2</v>
      </c>
    </row>
    <row r="189" spans="1:47" ht="15" customHeight="1" x14ac:dyDescent="0.2">
      <c r="A189" s="115"/>
      <c r="B189" s="12" t="s">
        <v>90</v>
      </c>
      <c r="C189" s="80" t="s">
        <v>79</v>
      </c>
      <c r="D189" s="35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2"/>
      <c r="AI189" s="100"/>
      <c r="AJ189" s="100"/>
      <c r="AK189" s="92"/>
      <c r="AL189" s="92"/>
      <c r="AM189" s="100"/>
      <c r="AN189" s="100"/>
      <c r="AO189" s="30"/>
      <c r="AP189" s="30"/>
      <c r="AQ189" s="87">
        <f t="shared" si="49"/>
        <v>0</v>
      </c>
      <c r="AR189" s="87">
        <f t="shared" ref="AR189" si="52">34*1</f>
        <v>34</v>
      </c>
      <c r="AS189" s="105">
        <f t="shared" si="50"/>
        <v>0</v>
      </c>
    </row>
    <row r="190" spans="1:47" ht="25.5" x14ac:dyDescent="0.2">
      <c r="A190" s="115"/>
      <c r="B190" s="12" t="s">
        <v>50</v>
      </c>
      <c r="C190" s="80" t="s">
        <v>79</v>
      </c>
      <c r="D190" s="37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6"/>
      <c r="U190" s="92"/>
      <c r="V190" s="92"/>
      <c r="W190" s="92"/>
      <c r="X190" s="92"/>
      <c r="Y190" s="92"/>
      <c r="Z190" s="92"/>
      <c r="AA190" s="92"/>
      <c r="AB190" s="92"/>
      <c r="AC190" s="92"/>
      <c r="AD190" s="96"/>
      <c r="AE190" s="92"/>
      <c r="AF190" s="92"/>
      <c r="AG190" s="92"/>
      <c r="AH190" s="92"/>
      <c r="AI190" s="100"/>
      <c r="AJ190" s="100"/>
      <c r="AK190" s="92"/>
      <c r="AL190" s="92"/>
      <c r="AM190" s="100"/>
      <c r="AN190" s="100"/>
      <c r="AO190" s="30"/>
      <c r="AP190" s="30"/>
      <c r="AQ190" s="87">
        <f t="shared" si="49"/>
        <v>0</v>
      </c>
      <c r="AR190" s="87">
        <f>34*2</f>
        <v>68</v>
      </c>
      <c r="AS190" s="105">
        <f t="shared" si="50"/>
        <v>0</v>
      </c>
    </row>
    <row r="191" spans="1:47" ht="25.5" x14ac:dyDescent="0.2">
      <c r="A191" s="116"/>
      <c r="B191" s="12" t="s">
        <v>94</v>
      </c>
      <c r="C191" s="77" t="s">
        <v>79</v>
      </c>
      <c r="D191" s="3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29"/>
      <c r="U191" s="16"/>
      <c r="V191" s="16"/>
      <c r="W191" s="16"/>
      <c r="X191" s="16"/>
      <c r="Y191" s="16"/>
      <c r="Z191" s="16"/>
      <c r="AA191" s="16"/>
      <c r="AB191" s="16"/>
      <c r="AC191" s="16"/>
      <c r="AD191" s="29"/>
      <c r="AE191" s="16"/>
      <c r="AF191" s="16"/>
      <c r="AG191" s="16"/>
      <c r="AH191" s="16"/>
      <c r="AI191" s="30"/>
      <c r="AJ191" s="30"/>
      <c r="AK191" s="16"/>
      <c r="AL191" s="16"/>
      <c r="AM191" s="30"/>
      <c r="AN191" s="30"/>
      <c r="AO191" s="30"/>
      <c r="AP191" s="30"/>
      <c r="AQ191" s="87">
        <f t="shared" si="49"/>
        <v>0</v>
      </c>
      <c r="AR191" s="87">
        <v>34</v>
      </c>
      <c r="AS191" s="105">
        <f t="shared" si="50"/>
        <v>0</v>
      </c>
    </row>
    <row r="192" spans="1:47" ht="18.75" customHeight="1" x14ac:dyDescent="0.2">
      <c r="A192" s="49"/>
      <c r="B192" s="50"/>
      <c r="C192" s="50"/>
      <c r="D192" s="50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9"/>
      <c r="AN192" s="49"/>
      <c r="AO192" s="49"/>
      <c r="AP192" s="49"/>
      <c r="AQ192" s="89"/>
      <c r="AR192" s="89"/>
      <c r="AS192" s="89"/>
      <c r="AU192" s="1" t="s">
        <v>95</v>
      </c>
    </row>
    <row r="193" spans="1:45" ht="26.25" x14ac:dyDescent="0.2">
      <c r="A193" s="117" t="s">
        <v>77</v>
      </c>
      <c r="B193" s="118"/>
      <c r="C193" s="118"/>
      <c r="D193" s="119"/>
      <c r="E193" s="120" t="s">
        <v>38</v>
      </c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2"/>
      <c r="AQ193" s="123" t="s">
        <v>18</v>
      </c>
      <c r="AR193" s="123" t="s">
        <v>20</v>
      </c>
      <c r="AS193" s="126" t="s">
        <v>19</v>
      </c>
    </row>
    <row r="194" spans="1:45" ht="19.5" customHeight="1" x14ac:dyDescent="0.2">
      <c r="A194" s="129" t="s">
        <v>0</v>
      </c>
      <c r="B194" s="130"/>
      <c r="C194" s="131"/>
      <c r="D194" s="12" t="s">
        <v>16</v>
      </c>
      <c r="E194" s="135" t="s">
        <v>1</v>
      </c>
      <c r="F194" s="135"/>
      <c r="G194" s="135"/>
      <c r="H194" s="135"/>
      <c r="I194" s="135" t="s">
        <v>2</v>
      </c>
      <c r="J194" s="135"/>
      <c r="K194" s="135"/>
      <c r="L194" s="135"/>
      <c r="M194" s="135" t="s">
        <v>3</v>
      </c>
      <c r="N194" s="135"/>
      <c r="O194" s="135"/>
      <c r="P194" s="135"/>
      <c r="Q194" s="135" t="s">
        <v>4</v>
      </c>
      <c r="R194" s="135"/>
      <c r="S194" s="135"/>
      <c r="T194" s="135"/>
      <c r="U194" s="135" t="s">
        <v>5</v>
      </c>
      <c r="V194" s="135"/>
      <c r="W194" s="135"/>
      <c r="X194" s="135" t="s">
        <v>6</v>
      </c>
      <c r="Y194" s="135"/>
      <c r="Z194" s="135"/>
      <c r="AA194" s="135"/>
      <c r="AB194" s="136" t="s">
        <v>7</v>
      </c>
      <c r="AC194" s="137"/>
      <c r="AD194" s="137"/>
      <c r="AE194" s="138"/>
      <c r="AF194" s="136" t="s">
        <v>8</v>
      </c>
      <c r="AG194" s="137"/>
      <c r="AH194" s="137"/>
      <c r="AI194" s="138"/>
      <c r="AJ194" s="135" t="s">
        <v>9</v>
      </c>
      <c r="AK194" s="135"/>
      <c r="AL194" s="135"/>
      <c r="AM194" s="135"/>
      <c r="AN194" s="135"/>
      <c r="AO194" s="135"/>
      <c r="AP194" s="135"/>
      <c r="AQ194" s="124"/>
      <c r="AR194" s="124"/>
      <c r="AS194" s="127"/>
    </row>
    <row r="195" spans="1:45" x14ac:dyDescent="0.2">
      <c r="A195" s="132"/>
      <c r="B195" s="133"/>
      <c r="C195" s="134"/>
      <c r="D195" s="12" t="s">
        <v>17</v>
      </c>
      <c r="E195" s="5">
        <v>1</v>
      </c>
      <c r="F195" s="5">
        <v>2</v>
      </c>
      <c r="G195" s="5">
        <v>3</v>
      </c>
      <c r="H195" s="5">
        <v>4</v>
      </c>
      <c r="I195" s="5">
        <v>5</v>
      </c>
      <c r="J195" s="5">
        <v>6</v>
      </c>
      <c r="K195" s="5">
        <v>7</v>
      </c>
      <c r="L195" s="5">
        <v>8</v>
      </c>
      <c r="M195" s="5">
        <v>9</v>
      </c>
      <c r="N195" s="5">
        <v>10</v>
      </c>
      <c r="O195" s="5">
        <v>11</v>
      </c>
      <c r="P195" s="5">
        <v>12</v>
      </c>
      <c r="Q195" s="5">
        <v>13</v>
      </c>
      <c r="R195" s="5">
        <v>14</v>
      </c>
      <c r="S195" s="5">
        <v>15</v>
      </c>
      <c r="T195" s="5">
        <v>16</v>
      </c>
      <c r="U195" s="5">
        <v>17</v>
      </c>
      <c r="V195" s="5">
        <v>18</v>
      </c>
      <c r="W195" s="5">
        <v>19</v>
      </c>
      <c r="X195" s="5">
        <v>20</v>
      </c>
      <c r="Y195" s="5">
        <v>21</v>
      </c>
      <c r="Z195" s="5">
        <v>22</v>
      </c>
      <c r="AA195" s="5">
        <v>23</v>
      </c>
      <c r="AB195" s="5">
        <v>24</v>
      </c>
      <c r="AC195" s="5">
        <v>25</v>
      </c>
      <c r="AD195" s="5">
        <v>26</v>
      </c>
      <c r="AE195" s="5">
        <v>27</v>
      </c>
      <c r="AF195" s="5">
        <v>28</v>
      </c>
      <c r="AG195" s="5">
        <v>29</v>
      </c>
      <c r="AH195" s="5">
        <v>30</v>
      </c>
      <c r="AI195" s="5">
        <v>31</v>
      </c>
      <c r="AJ195" s="5">
        <v>32</v>
      </c>
      <c r="AK195" s="5">
        <v>33</v>
      </c>
      <c r="AL195" s="5">
        <v>34</v>
      </c>
      <c r="AM195" s="5">
        <v>35</v>
      </c>
      <c r="AN195" s="5">
        <v>36</v>
      </c>
      <c r="AO195" s="5">
        <v>37</v>
      </c>
      <c r="AP195" s="5">
        <v>38</v>
      </c>
      <c r="AQ195" s="125"/>
      <c r="AR195" s="125"/>
      <c r="AS195" s="128"/>
    </row>
    <row r="196" spans="1:45" x14ac:dyDescent="0.2">
      <c r="A196" s="114" t="s">
        <v>23</v>
      </c>
      <c r="B196" s="83" t="s">
        <v>11</v>
      </c>
      <c r="C196" s="77" t="s">
        <v>78</v>
      </c>
      <c r="D196" s="37"/>
      <c r="E196" s="92"/>
      <c r="F196" s="93"/>
      <c r="G196" s="97" t="s">
        <v>97</v>
      </c>
      <c r="H196" s="108"/>
      <c r="I196" s="93"/>
      <c r="J196" s="93"/>
      <c r="K196" s="93"/>
      <c r="L196" s="93"/>
      <c r="M196" s="108"/>
      <c r="N196" s="93"/>
      <c r="O196" s="93"/>
      <c r="P196" s="93"/>
      <c r="Q196" s="97" t="s">
        <v>97</v>
      </c>
      <c r="R196" s="108"/>
      <c r="S196" s="93"/>
      <c r="T196" s="93"/>
      <c r="U196" s="93"/>
      <c r="V196" s="108"/>
      <c r="W196" s="93"/>
      <c r="X196" s="93"/>
      <c r="Y196" s="97" t="s">
        <v>97</v>
      </c>
      <c r="Z196" s="93"/>
      <c r="AA196" s="93"/>
      <c r="AB196" s="93"/>
      <c r="AC196" s="93"/>
      <c r="AD196" s="108"/>
      <c r="AE196" s="93"/>
      <c r="AF196" s="93"/>
      <c r="AG196" s="93"/>
      <c r="AH196" s="97" t="s">
        <v>97</v>
      </c>
      <c r="AI196" s="108"/>
      <c r="AJ196" s="93"/>
      <c r="AK196" s="93"/>
      <c r="AL196" s="93"/>
      <c r="AM196" s="100"/>
      <c r="AN196" s="100"/>
      <c r="AO196" s="30"/>
      <c r="AP196" s="30"/>
      <c r="AQ196" s="87">
        <f t="shared" ref="AQ196:AQ211" si="53">COUNTA(E196:AP196)</f>
        <v>4</v>
      </c>
      <c r="AR196" s="87">
        <v>68</v>
      </c>
      <c r="AS196" s="105">
        <f t="shared" ref="AS196:AS211" si="54">AQ196/AR196</f>
        <v>5.8823529411764705E-2</v>
      </c>
    </row>
    <row r="197" spans="1:45" x14ac:dyDescent="0.2">
      <c r="A197" s="115"/>
      <c r="B197" s="83" t="s">
        <v>25</v>
      </c>
      <c r="C197" s="77" t="s">
        <v>78</v>
      </c>
      <c r="D197" s="37"/>
      <c r="E197" s="92"/>
      <c r="F197" s="93"/>
      <c r="G197" s="93"/>
      <c r="H197" s="93"/>
      <c r="I197" s="93"/>
      <c r="J197" s="93"/>
      <c r="K197" s="93"/>
      <c r="L197" s="108"/>
      <c r="M197" s="93"/>
      <c r="N197" s="93"/>
      <c r="O197" s="93"/>
      <c r="P197" s="93"/>
      <c r="Q197" s="93"/>
      <c r="R197" s="93"/>
      <c r="S197" s="93"/>
      <c r="T197" s="108"/>
      <c r="U197" s="93"/>
      <c r="V197" s="93"/>
      <c r="W197" s="93"/>
      <c r="X197" s="93"/>
      <c r="Y197" s="93"/>
      <c r="Z197" s="108"/>
      <c r="AA197" s="93"/>
      <c r="AB197" s="93"/>
      <c r="AC197" s="93"/>
      <c r="AD197" s="93"/>
      <c r="AE197" s="108"/>
      <c r="AF197" s="93"/>
      <c r="AG197" s="93"/>
      <c r="AH197" s="93"/>
      <c r="AI197" s="108"/>
      <c r="AJ197" s="93"/>
      <c r="AK197" s="93"/>
      <c r="AL197" s="93"/>
      <c r="AM197" s="100"/>
      <c r="AN197" s="100"/>
      <c r="AO197" s="30"/>
      <c r="AP197" s="30"/>
      <c r="AQ197" s="87">
        <f t="shared" si="53"/>
        <v>0</v>
      </c>
      <c r="AR197" s="87">
        <f t="shared" ref="AR197:AR200" si="55">34*3</f>
        <v>102</v>
      </c>
      <c r="AS197" s="105">
        <f t="shared" si="54"/>
        <v>0</v>
      </c>
    </row>
    <row r="198" spans="1:45" x14ac:dyDescent="0.2">
      <c r="A198" s="115"/>
      <c r="B198" s="83" t="s">
        <v>75</v>
      </c>
      <c r="C198" s="77" t="s">
        <v>78</v>
      </c>
      <c r="D198" s="35"/>
      <c r="E198" s="92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7" t="s">
        <v>97</v>
      </c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7" t="s">
        <v>97</v>
      </c>
      <c r="AG198" s="93"/>
      <c r="AH198" s="93"/>
      <c r="AI198" s="93"/>
      <c r="AJ198" s="93"/>
      <c r="AK198" s="93"/>
      <c r="AL198" s="93"/>
      <c r="AM198" s="100"/>
      <c r="AN198" s="100"/>
      <c r="AO198" s="30"/>
      <c r="AP198" s="30"/>
      <c r="AQ198" s="87">
        <f t="shared" si="53"/>
        <v>2</v>
      </c>
      <c r="AR198" s="87">
        <f t="shared" si="55"/>
        <v>102</v>
      </c>
      <c r="AS198" s="105">
        <f t="shared" si="54"/>
        <v>1.9607843137254902E-2</v>
      </c>
    </row>
    <row r="199" spans="1:45" x14ac:dyDescent="0.2">
      <c r="A199" s="115"/>
      <c r="B199" s="83" t="s">
        <v>58</v>
      </c>
      <c r="C199" s="77" t="s">
        <v>78</v>
      </c>
      <c r="D199" s="37"/>
      <c r="E199" s="97" t="s">
        <v>97</v>
      </c>
      <c r="F199" s="93"/>
      <c r="G199" s="93"/>
      <c r="H199" s="110"/>
      <c r="I199" s="97" t="s">
        <v>97</v>
      </c>
      <c r="J199" s="93"/>
      <c r="K199" s="93"/>
      <c r="L199" s="97" t="s">
        <v>97</v>
      </c>
      <c r="M199" s="93"/>
      <c r="N199" s="93"/>
      <c r="O199" s="93"/>
      <c r="P199" s="93"/>
      <c r="Q199" s="97" t="s">
        <v>97</v>
      </c>
      <c r="R199" s="108"/>
      <c r="S199" s="93"/>
      <c r="T199" s="93"/>
      <c r="U199" s="93"/>
      <c r="V199" s="97" t="s">
        <v>97</v>
      </c>
      <c r="W199" s="93"/>
      <c r="X199" s="93"/>
      <c r="Y199" s="93"/>
      <c r="Z199" s="93"/>
      <c r="AA199" s="93"/>
      <c r="AB199" s="93"/>
      <c r="AC199" s="93"/>
      <c r="AD199" s="97" t="s">
        <v>97</v>
      </c>
      <c r="AE199" s="93"/>
      <c r="AF199" s="93"/>
      <c r="AG199" s="93"/>
      <c r="AH199" s="97" t="s">
        <v>97</v>
      </c>
      <c r="AI199" s="93"/>
      <c r="AJ199" s="93"/>
      <c r="AK199" s="93"/>
      <c r="AL199" s="93"/>
      <c r="AM199" s="100"/>
      <c r="AN199" s="100"/>
      <c r="AO199" s="30"/>
      <c r="AP199" s="30"/>
      <c r="AQ199" s="87">
        <f t="shared" si="53"/>
        <v>7</v>
      </c>
      <c r="AR199" s="87">
        <v>136</v>
      </c>
      <c r="AS199" s="105">
        <f t="shared" si="54"/>
        <v>5.1470588235294115E-2</v>
      </c>
    </row>
    <row r="200" spans="1:45" x14ac:dyDescent="0.2">
      <c r="A200" s="115"/>
      <c r="B200" s="83" t="s">
        <v>59</v>
      </c>
      <c r="C200" s="77" t="s">
        <v>78</v>
      </c>
      <c r="D200" s="37"/>
      <c r="E200" s="92"/>
      <c r="F200" s="93"/>
      <c r="G200" s="93"/>
      <c r="H200" s="93"/>
      <c r="I200" s="93"/>
      <c r="J200" s="97" t="s">
        <v>97</v>
      </c>
      <c r="K200" s="108"/>
      <c r="L200" s="93"/>
      <c r="M200" s="93"/>
      <c r="N200" s="93"/>
      <c r="O200" s="97" t="s">
        <v>97</v>
      </c>
      <c r="P200" s="93"/>
      <c r="Q200" s="108"/>
      <c r="R200" s="93"/>
      <c r="S200" s="93"/>
      <c r="T200" s="97" t="s">
        <v>97</v>
      </c>
      <c r="U200" s="93"/>
      <c r="V200" s="93"/>
      <c r="W200" s="93"/>
      <c r="X200" s="93"/>
      <c r="Y200" s="93"/>
      <c r="Z200" s="93"/>
      <c r="AA200" s="93"/>
      <c r="AB200" s="97" t="s">
        <v>97</v>
      </c>
      <c r="AC200" s="93"/>
      <c r="AD200" s="93"/>
      <c r="AE200" s="97" t="s">
        <v>97</v>
      </c>
      <c r="AF200" s="93"/>
      <c r="AG200" s="93"/>
      <c r="AH200" s="93"/>
      <c r="AI200" s="97" t="s">
        <v>97</v>
      </c>
      <c r="AJ200" s="111"/>
      <c r="AK200" s="93"/>
      <c r="AL200" s="93"/>
      <c r="AM200" s="100"/>
      <c r="AN200" s="100"/>
      <c r="AO200" s="30"/>
      <c r="AP200" s="30"/>
      <c r="AQ200" s="87">
        <f t="shared" si="53"/>
        <v>6</v>
      </c>
      <c r="AR200" s="87">
        <f t="shared" si="55"/>
        <v>102</v>
      </c>
      <c r="AS200" s="105">
        <f t="shared" si="54"/>
        <v>5.8823529411764705E-2</v>
      </c>
    </row>
    <row r="201" spans="1:45" ht="22.5" customHeight="1" x14ac:dyDescent="0.2">
      <c r="A201" s="115"/>
      <c r="B201" s="85" t="s">
        <v>60</v>
      </c>
      <c r="C201" s="77" t="s">
        <v>78</v>
      </c>
      <c r="D201" s="71"/>
      <c r="E201" s="102"/>
      <c r="F201" s="112"/>
      <c r="G201" s="112"/>
      <c r="H201" s="112"/>
      <c r="I201" s="112"/>
      <c r="J201" s="112"/>
      <c r="K201" s="112"/>
      <c r="L201" s="97" t="s">
        <v>97</v>
      </c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3"/>
      <c r="AJ201" s="113"/>
      <c r="AK201" s="108"/>
      <c r="AL201" s="112"/>
      <c r="AM201" s="103"/>
      <c r="AN201" s="103"/>
      <c r="AO201" s="72"/>
      <c r="AP201" s="72"/>
      <c r="AQ201" s="87">
        <f t="shared" si="53"/>
        <v>1</v>
      </c>
      <c r="AR201" s="90">
        <f>34*1</f>
        <v>34</v>
      </c>
      <c r="AS201" s="107">
        <f t="shared" si="54"/>
        <v>2.9411764705882353E-2</v>
      </c>
    </row>
    <row r="202" spans="1:45" x14ac:dyDescent="0.2">
      <c r="A202" s="115"/>
      <c r="B202" s="83" t="s">
        <v>33</v>
      </c>
      <c r="C202" s="77" t="s">
        <v>78</v>
      </c>
      <c r="D202" s="35"/>
      <c r="E202" s="92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7" t="s">
        <v>97</v>
      </c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111"/>
      <c r="AJ202" s="111"/>
      <c r="AK202" s="93"/>
      <c r="AL202" s="93"/>
      <c r="AM202" s="100"/>
      <c r="AN202" s="100"/>
      <c r="AO202" s="30"/>
      <c r="AP202" s="30"/>
      <c r="AQ202" s="87">
        <f t="shared" si="53"/>
        <v>1</v>
      </c>
      <c r="AR202" s="87">
        <v>136</v>
      </c>
      <c r="AS202" s="105">
        <f t="shared" si="54"/>
        <v>7.3529411764705881E-3</v>
      </c>
    </row>
    <row r="203" spans="1:45" x14ac:dyDescent="0.2">
      <c r="A203" s="115"/>
      <c r="B203" s="83" t="s">
        <v>26</v>
      </c>
      <c r="C203" s="77" t="s">
        <v>78</v>
      </c>
      <c r="D203" s="35"/>
      <c r="E203" s="97" t="s">
        <v>97</v>
      </c>
      <c r="F203" s="93"/>
      <c r="G203" s="93"/>
      <c r="H203" s="93"/>
      <c r="I203" s="93"/>
      <c r="J203" s="93"/>
      <c r="K203" s="93"/>
      <c r="L203" s="97" t="s">
        <v>97</v>
      </c>
      <c r="M203" s="93"/>
      <c r="N203" s="93"/>
      <c r="O203" s="93"/>
      <c r="P203" s="97" t="s">
        <v>97</v>
      </c>
      <c r="Q203" s="93"/>
      <c r="R203" s="93"/>
      <c r="S203" s="93"/>
      <c r="T203" s="93"/>
      <c r="U203" s="97" t="s">
        <v>97</v>
      </c>
      <c r="V203" s="93"/>
      <c r="W203" s="93"/>
      <c r="X203" s="97" t="s">
        <v>97</v>
      </c>
      <c r="Y203" s="93"/>
      <c r="Z203" s="93"/>
      <c r="AA203" s="93"/>
      <c r="AB203" s="93"/>
      <c r="AC203" s="97" t="s">
        <v>97</v>
      </c>
      <c r="AD203" s="93"/>
      <c r="AE203" s="93"/>
      <c r="AF203" s="93"/>
      <c r="AG203" s="93"/>
      <c r="AH203" s="93"/>
      <c r="AI203" s="111"/>
      <c r="AJ203" s="111"/>
      <c r="AK203" s="93"/>
      <c r="AL203" s="93"/>
      <c r="AM203" s="100"/>
      <c r="AN203" s="100"/>
      <c r="AO203" s="30"/>
      <c r="AP203" s="30"/>
      <c r="AQ203" s="87">
        <f t="shared" si="53"/>
        <v>6</v>
      </c>
      <c r="AR203" s="87">
        <f>34*2</f>
        <v>68</v>
      </c>
      <c r="AS203" s="105">
        <f t="shared" si="54"/>
        <v>8.8235294117647065E-2</v>
      </c>
    </row>
    <row r="204" spans="1:45" x14ac:dyDescent="0.2">
      <c r="A204" s="115"/>
      <c r="B204" s="83" t="s">
        <v>30</v>
      </c>
      <c r="C204" s="77" t="s">
        <v>78</v>
      </c>
      <c r="D204" s="35"/>
      <c r="E204" s="92"/>
      <c r="F204" s="93"/>
      <c r="G204" s="93"/>
      <c r="H204" s="93"/>
      <c r="I204" s="93"/>
      <c r="J204" s="93"/>
      <c r="K204" s="97" t="s">
        <v>97</v>
      </c>
      <c r="L204" s="93"/>
      <c r="M204" s="93"/>
      <c r="N204" s="93"/>
      <c r="O204" s="93"/>
      <c r="P204" s="93"/>
      <c r="Q204" s="93"/>
      <c r="R204" s="93"/>
      <c r="S204" s="93"/>
      <c r="T204" s="93"/>
      <c r="U204" s="97" t="s">
        <v>97</v>
      </c>
      <c r="V204" s="93"/>
      <c r="W204" s="93"/>
      <c r="X204" s="93"/>
      <c r="Y204" s="93"/>
      <c r="Z204" s="93"/>
      <c r="AA204" s="93"/>
      <c r="AB204" s="93"/>
      <c r="AC204" s="97" t="s">
        <v>97</v>
      </c>
      <c r="AD204" s="93"/>
      <c r="AE204" s="93"/>
      <c r="AF204" s="93"/>
      <c r="AG204" s="97" t="s">
        <v>97</v>
      </c>
      <c r="AH204" s="93"/>
      <c r="AI204" s="111"/>
      <c r="AJ204" s="111"/>
      <c r="AK204" s="93"/>
      <c r="AL204" s="93"/>
      <c r="AM204" s="100"/>
      <c r="AN204" s="100"/>
      <c r="AO204" s="30"/>
      <c r="AP204" s="30"/>
      <c r="AQ204" s="87">
        <f t="shared" si="53"/>
        <v>4</v>
      </c>
      <c r="AR204" s="87">
        <v>68</v>
      </c>
      <c r="AS204" s="105">
        <f t="shared" si="54"/>
        <v>5.8823529411764705E-2</v>
      </c>
    </row>
    <row r="205" spans="1:45" x14ac:dyDescent="0.2">
      <c r="A205" s="115"/>
      <c r="B205" s="83" t="s">
        <v>28</v>
      </c>
      <c r="C205" s="77" t="s">
        <v>78</v>
      </c>
      <c r="D205" s="35"/>
      <c r="E205" s="92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108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108"/>
      <c r="AI205" s="111"/>
      <c r="AJ205" s="111"/>
      <c r="AK205" s="93"/>
      <c r="AL205" s="93"/>
      <c r="AM205" s="100"/>
      <c r="AN205" s="100"/>
      <c r="AO205" s="30"/>
      <c r="AP205" s="30"/>
      <c r="AQ205" s="87">
        <f t="shared" si="53"/>
        <v>0</v>
      </c>
      <c r="AR205" s="87">
        <v>34</v>
      </c>
      <c r="AS205" s="105">
        <f t="shared" si="54"/>
        <v>0</v>
      </c>
    </row>
    <row r="206" spans="1:45" x14ac:dyDescent="0.2">
      <c r="A206" s="115"/>
      <c r="B206" s="83" t="s">
        <v>32</v>
      </c>
      <c r="C206" s="77" t="s">
        <v>78</v>
      </c>
      <c r="D206" s="35"/>
      <c r="E206" s="92"/>
      <c r="F206" s="93"/>
      <c r="G206" s="93"/>
      <c r="H206" s="93"/>
      <c r="I206" s="93"/>
      <c r="J206" s="93"/>
      <c r="K206" s="97" t="s">
        <v>97</v>
      </c>
      <c r="L206" s="93"/>
      <c r="M206" s="93"/>
      <c r="N206" s="93"/>
      <c r="O206" s="93"/>
      <c r="P206" s="93"/>
      <c r="Q206" s="93"/>
      <c r="R206" s="97" t="s">
        <v>97</v>
      </c>
      <c r="S206" s="93"/>
      <c r="T206" s="93"/>
      <c r="U206" s="93"/>
      <c r="V206" s="97" t="s">
        <v>97</v>
      </c>
      <c r="W206" s="93"/>
      <c r="X206" s="93"/>
      <c r="Y206" s="93"/>
      <c r="Z206" s="93"/>
      <c r="AA206" s="93"/>
      <c r="AB206" s="97" t="s">
        <v>97</v>
      </c>
      <c r="AC206" s="93"/>
      <c r="AD206" s="93"/>
      <c r="AE206" s="93"/>
      <c r="AF206" s="93"/>
      <c r="AG206" s="97" t="s">
        <v>97</v>
      </c>
      <c r="AH206" s="93"/>
      <c r="AI206" s="111"/>
      <c r="AJ206" s="111"/>
      <c r="AK206" s="93"/>
      <c r="AL206" s="93"/>
      <c r="AM206" s="100"/>
      <c r="AN206" s="100"/>
      <c r="AO206" s="30"/>
      <c r="AP206" s="30"/>
      <c r="AQ206" s="87">
        <f t="shared" si="53"/>
        <v>5</v>
      </c>
      <c r="AR206" s="87">
        <f>34*3</f>
        <v>102</v>
      </c>
      <c r="AS206" s="105">
        <f t="shared" si="54"/>
        <v>4.9019607843137254E-2</v>
      </c>
    </row>
    <row r="207" spans="1:45" x14ac:dyDescent="0.2">
      <c r="A207" s="115"/>
      <c r="B207" s="12" t="s">
        <v>35</v>
      </c>
      <c r="C207" s="77" t="s">
        <v>78</v>
      </c>
      <c r="D207" s="35"/>
      <c r="E207" s="92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7" t="s">
        <v>97</v>
      </c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111"/>
      <c r="AJ207" s="111"/>
      <c r="AK207" s="93"/>
      <c r="AL207" s="93"/>
      <c r="AM207" s="100"/>
      <c r="AN207" s="100"/>
      <c r="AO207" s="30"/>
      <c r="AP207" s="30"/>
      <c r="AQ207" s="87">
        <f t="shared" si="53"/>
        <v>1</v>
      </c>
      <c r="AR207" s="87">
        <v>34</v>
      </c>
      <c r="AS207" s="105">
        <f t="shared" si="54"/>
        <v>2.9411764705882353E-2</v>
      </c>
    </row>
    <row r="208" spans="1:45" x14ac:dyDescent="0.2">
      <c r="A208" s="115"/>
      <c r="B208" s="12" t="s">
        <v>27</v>
      </c>
      <c r="C208" s="77" t="s">
        <v>78</v>
      </c>
      <c r="D208" s="35"/>
      <c r="E208" s="92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108"/>
      <c r="AH208" s="93"/>
      <c r="AI208" s="111"/>
      <c r="AJ208" s="111"/>
      <c r="AK208" s="93"/>
      <c r="AL208" s="93"/>
      <c r="AM208" s="100"/>
      <c r="AN208" s="100"/>
      <c r="AO208" s="30"/>
      <c r="AP208" s="30"/>
      <c r="AQ208" s="87">
        <f t="shared" si="53"/>
        <v>0</v>
      </c>
      <c r="AR208" s="87">
        <v>34</v>
      </c>
      <c r="AS208" s="105">
        <f t="shared" si="54"/>
        <v>0</v>
      </c>
    </row>
    <row r="209" spans="1:45" ht="22.5" customHeight="1" x14ac:dyDescent="0.2">
      <c r="A209" s="115"/>
      <c r="B209" s="12" t="s">
        <v>93</v>
      </c>
      <c r="C209" s="77" t="s">
        <v>78</v>
      </c>
      <c r="D209" s="35"/>
      <c r="E209" s="92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111"/>
      <c r="AJ209" s="111"/>
      <c r="AK209" s="93"/>
      <c r="AL209" s="93"/>
      <c r="AM209" s="100"/>
      <c r="AN209" s="100"/>
      <c r="AO209" s="30"/>
      <c r="AP209" s="30"/>
      <c r="AQ209" s="87">
        <f t="shared" si="53"/>
        <v>0</v>
      </c>
      <c r="AR209" s="87">
        <f>34*1</f>
        <v>34</v>
      </c>
      <c r="AS209" s="105">
        <f t="shared" si="54"/>
        <v>0</v>
      </c>
    </row>
    <row r="210" spans="1:45" x14ac:dyDescent="0.2">
      <c r="A210" s="115"/>
      <c r="B210" s="12" t="s">
        <v>90</v>
      </c>
      <c r="C210" s="77" t="s">
        <v>78</v>
      </c>
      <c r="D210" s="35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100"/>
      <c r="AJ210" s="100"/>
      <c r="AK210" s="92"/>
      <c r="AL210" s="92"/>
      <c r="AM210" s="100"/>
      <c r="AN210" s="100"/>
      <c r="AO210" s="30"/>
      <c r="AP210" s="30"/>
      <c r="AQ210" s="87">
        <f t="shared" si="53"/>
        <v>0</v>
      </c>
      <c r="AR210" s="87">
        <f t="shared" ref="AR210" si="56">34*1</f>
        <v>34</v>
      </c>
      <c r="AS210" s="105">
        <f t="shared" si="54"/>
        <v>0</v>
      </c>
    </row>
    <row r="211" spans="1:45" ht="25.5" x14ac:dyDescent="0.2">
      <c r="A211" s="116"/>
      <c r="B211" s="12" t="s">
        <v>50</v>
      </c>
      <c r="C211" s="77" t="s">
        <v>78</v>
      </c>
      <c r="D211" s="37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6"/>
      <c r="U211" s="92"/>
      <c r="V211" s="92"/>
      <c r="W211" s="92"/>
      <c r="X211" s="92"/>
      <c r="Y211" s="92"/>
      <c r="Z211" s="92"/>
      <c r="AA211" s="92"/>
      <c r="AB211" s="92"/>
      <c r="AC211" s="92"/>
      <c r="AD211" s="96"/>
      <c r="AE211" s="92"/>
      <c r="AF211" s="92"/>
      <c r="AG211" s="92"/>
      <c r="AH211" s="92"/>
      <c r="AI211" s="100"/>
      <c r="AJ211" s="100"/>
      <c r="AK211" s="92"/>
      <c r="AL211" s="92"/>
      <c r="AM211" s="100"/>
      <c r="AN211" s="100"/>
      <c r="AO211" s="30"/>
      <c r="AP211" s="30"/>
      <c r="AQ211" s="87">
        <f t="shared" si="53"/>
        <v>0</v>
      </c>
      <c r="AR211" s="87">
        <f>34*2</f>
        <v>68</v>
      </c>
      <c r="AS211" s="105">
        <f t="shared" si="54"/>
        <v>0</v>
      </c>
    </row>
    <row r="212" spans="1:45" x14ac:dyDescent="0.2">
      <c r="A212" s="49"/>
      <c r="B212" s="50"/>
      <c r="C212" s="50"/>
      <c r="D212" s="50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9"/>
      <c r="AN212" s="49"/>
      <c r="AO212" s="49"/>
      <c r="AP212" s="49"/>
      <c r="AQ212" s="89"/>
      <c r="AR212" s="89"/>
      <c r="AS212" s="89"/>
    </row>
  </sheetData>
  <mergeCells count="205">
    <mergeCell ref="X3:AB3"/>
    <mergeCell ref="X4:AB5"/>
    <mergeCell ref="E152:AP152"/>
    <mergeCell ref="I72:L72"/>
    <mergeCell ref="X72:AA72"/>
    <mergeCell ref="AJ72:AL72"/>
    <mergeCell ref="AM72:AP72"/>
    <mergeCell ref="AF10:AI10"/>
    <mergeCell ref="AB10:AE10"/>
    <mergeCell ref="AB24:AE24"/>
    <mergeCell ref="AF24:AI24"/>
    <mergeCell ref="AB40:AE40"/>
    <mergeCell ref="AF40:AI40"/>
    <mergeCell ref="AB56:AE56"/>
    <mergeCell ref="AF56:AI56"/>
    <mergeCell ref="AB72:AE72"/>
    <mergeCell ref="AF72:AI72"/>
    <mergeCell ref="I90:L90"/>
    <mergeCell ref="M90:P90"/>
    <mergeCell ref="Q90:T90"/>
    <mergeCell ref="AR23:AR25"/>
    <mergeCell ref="AJ24:AL24"/>
    <mergeCell ref="AM24:AP24"/>
    <mergeCell ref="A22:D22"/>
    <mergeCell ref="AS23:AS25"/>
    <mergeCell ref="AB153:AE153"/>
    <mergeCell ref="AF153:AI153"/>
    <mergeCell ref="AB174:AE174"/>
    <mergeCell ref="AF174:AI174"/>
    <mergeCell ref="AQ152:AQ154"/>
    <mergeCell ref="E24:H24"/>
    <mergeCell ref="I24:L24"/>
    <mergeCell ref="M24:P24"/>
    <mergeCell ref="Q24:T24"/>
    <mergeCell ref="U24:W24"/>
    <mergeCell ref="X24:AA24"/>
    <mergeCell ref="A24:B25"/>
    <mergeCell ref="C24:C25"/>
    <mergeCell ref="A23:D23"/>
    <mergeCell ref="E23:AP23"/>
    <mergeCell ref="AR89:AR91"/>
    <mergeCell ref="AS89:AS91"/>
    <mergeCell ref="A90:C91"/>
    <mergeCell ref="E90:H90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M10:AP10"/>
    <mergeCell ref="A9:D9"/>
    <mergeCell ref="E9:AP9"/>
    <mergeCell ref="AQ9:AQ11"/>
    <mergeCell ref="AR9:AR11"/>
    <mergeCell ref="AJ10:AL10"/>
    <mergeCell ref="AR71:AR73"/>
    <mergeCell ref="AS71:AS73"/>
    <mergeCell ref="M72:P72"/>
    <mergeCell ref="Q72:T72"/>
    <mergeCell ref="U72:W72"/>
    <mergeCell ref="E72:H72"/>
    <mergeCell ref="AJ90:AL90"/>
    <mergeCell ref="U90:W90"/>
    <mergeCell ref="X90:AA90"/>
    <mergeCell ref="AQ89:AQ91"/>
    <mergeCell ref="AB90:AE90"/>
    <mergeCell ref="AF90:AI90"/>
    <mergeCell ref="AR107:AR109"/>
    <mergeCell ref="AS107:AS109"/>
    <mergeCell ref="A108:C109"/>
    <mergeCell ref="E108:H108"/>
    <mergeCell ref="I108:L108"/>
    <mergeCell ref="M108:P108"/>
    <mergeCell ref="Q108:T108"/>
    <mergeCell ref="U108:W108"/>
    <mergeCell ref="X108:AA108"/>
    <mergeCell ref="AJ108:AL108"/>
    <mergeCell ref="AM108:AP108"/>
    <mergeCell ref="A107:D107"/>
    <mergeCell ref="E107:AP107"/>
    <mergeCell ref="AQ107:AQ109"/>
    <mergeCell ref="AB108:AE108"/>
    <mergeCell ref="AF108:AI108"/>
    <mergeCell ref="AS129:AS131"/>
    <mergeCell ref="A130:C131"/>
    <mergeCell ref="E130:H130"/>
    <mergeCell ref="I130:L130"/>
    <mergeCell ref="M130:P130"/>
    <mergeCell ref="Q130:T130"/>
    <mergeCell ref="U130:W130"/>
    <mergeCell ref="X130:AA130"/>
    <mergeCell ref="AJ130:AL130"/>
    <mergeCell ref="AM130:AP130"/>
    <mergeCell ref="A129:D129"/>
    <mergeCell ref="E129:AP129"/>
    <mergeCell ref="AQ129:AQ131"/>
    <mergeCell ref="AB130:AE130"/>
    <mergeCell ref="AF130:AI130"/>
    <mergeCell ref="AR39:AR41"/>
    <mergeCell ref="AS39:AS41"/>
    <mergeCell ref="A40:B41"/>
    <mergeCell ref="C40:C41"/>
    <mergeCell ref="E40:H40"/>
    <mergeCell ref="I40:L40"/>
    <mergeCell ref="M40:P40"/>
    <mergeCell ref="A155:A171"/>
    <mergeCell ref="Q153:T153"/>
    <mergeCell ref="U153:W153"/>
    <mergeCell ref="X153:AA153"/>
    <mergeCell ref="AJ153:AL153"/>
    <mergeCell ref="AR152:AR154"/>
    <mergeCell ref="AS152:AS154"/>
    <mergeCell ref="A153:C154"/>
    <mergeCell ref="E153:H153"/>
    <mergeCell ref="I153:L153"/>
    <mergeCell ref="M153:P153"/>
    <mergeCell ref="A132:A150"/>
    <mergeCell ref="AM153:AP153"/>
    <mergeCell ref="A152:D152"/>
    <mergeCell ref="AR129:AR131"/>
    <mergeCell ref="AR55:AR57"/>
    <mergeCell ref="AS55:AS57"/>
    <mergeCell ref="A12:A21"/>
    <mergeCell ref="AC3:AM5"/>
    <mergeCell ref="A7:B7"/>
    <mergeCell ref="C7:D7"/>
    <mergeCell ref="A88:D88"/>
    <mergeCell ref="A74:A87"/>
    <mergeCell ref="E71:AP71"/>
    <mergeCell ref="AN3:AO5"/>
    <mergeCell ref="A26:A37"/>
    <mergeCell ref="AP5:AQ5"/>
    <mergeCell ref="X6:AB6"/>
    <mergeCell ref="AQ71:AQ73"/>
    <mergeCell ref="AQ39:AQ41"/>
    <mergeCell ref="AQ55:AQ57"/>
    <mergeCell ref="AQ23:AQ25"/>
    <mergeCell ref="B4:C4"/>
    <mergeCell ref="G3:W3"/>
    <mergeCell ref="G5:W7"/>
    <mergeCell ref="AP4:AQ4"/>
    <mergeCell ref="A56:B57"/>
    <mergeCell ref="C56:C57"/>
    <mergeCell ref="E56:H56"/>
    <mergeCell ref="I56:L56"/>
    <mergeCell ref="M56:P56"/>
    <mergeCell ref="A110:A127"/>
    <mergeCell ref="A92:A105"/>
    <mergeCell ref="Q40:T40"/>
    <mergeCell ref="U40:W40"/>
    <mergeCell ref="E39:AP39"/>
    <mergeCell ref="X40:AA40"/>
    <mergeCell ref="AJ40:AL40"/>
    <mergeCell ref="AM40:AP40"/>
    <mergeCell ref="A39:D39"/>
    <mergeCell ref="A71:D71"/>
    <mergeCell ref="AM90:AP90"/>
    <mergeCell ref="A89:D89"/>
    <mergeCell ref="E89:AP89"/>
    <mergeCell ref="A42:A53"/>
    <mergeCell ref="A72:C73"/>
    <mergeCell ref="Q56:T56"/>
    <mergeCell ref="U56:W56"/>
    <mergeCell ref="A55:D55"/>
    <mergeCell ref="E55:AP55"/>
    <mergeCell ref="X56:AA56"/>
    <mergeCell ref="AJ56:AL56"/>
    <mergeCell ref="AM56:AP56"/>
    <mergeCell ref="A58:A69"/>
    <mergeCell ref="A173:D173"/>
    <mergeCell ref="E173:AP173"/>
    <mergeCell ref="AQ173:AQ175"/>
    <mergeCell ref="AR173:AR175"/>
    <mergeCell ref="AS173:AS175"/>
    <mergeCell ref="A174:C175"/>
    <mergeCell ref="E174:H174"/>
    <mergeCell ref="I174:L174"/>
    <mergeCell ref="M174:P174"/>
    <mergeCell ref="Q174:T174"/>
    <mergeCell ref="U174:W174"/>
    <mergeCell ref="X174:AA174"/>
    <mergeCell ref="AJ174:AL174"/>
    <mergeCell ref="AM174:AP174"/>
    <mergeCell ref="A196:A211"/>
    <mergeCell ref="A176:A191"/>
    <mergeCell ref="A193:D193"/>
    <mergeCell ref="E193:AP193"/>
    <mergeCell ref="AQ193:AQ195"/>
    <mergeCell ref="AR193:AR195"/>
    <mergeCell ref="AS193:AS195"/>
    <mergeCell ref="A194:C195"/>
    <mergeCell ref="E194:H194"/>
    <mergeCell ref="I194:L194"/>
    <mergeCell ref="M194:P194"/>
    <mergeCell ref="Q194:T194"/>
    <mergeCell ref="U194:W194"/>
    <mergeCell ref="X194:AA194"/>
    <mergeCell ref="AJ194:AL194"/>
    <mergeCell ref="AM194:AP194"/>
    <mergeCell ref="AB194:AE194"/>
    <mergeCell ref="AF194:AI194"/>
  </mergeCells>
  <pageMargins left="0.25" right="0.25" top="0.51" bottom="0.75" header="0.3" footer="0.3"/>
  <pageSetup paperSize="9" scale="54" fitToHeight="0" orientation="landscape" r:id="rId1"/>
  <headerFooter>
    <oddHeader>&amp;C&amp;G</oddHeader>
  </headerFooter>
  <rowBreaks count="9" manualBreakCount="9">
    <brk id="22" max="46" man="1"/>
    <brk id="38" max="46" man="1"/>
    <brk id="54" max="46" man="1"/>
    <brk id="70" max="46" man="1"/>
    <brk id="88" max="16383" man="1"/>
    <brk id="106" max="16383" man="1"/>
    <brk id="128" max="16383" man="1"/>
    <brk id="151" max="16383" man="1"/>
    <brk id="172" max="4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Ильсияр Мунировна</cp:lastModifiedBy>
  <cp:lastPrinted>2025-10-22T11:14:21Z</cp:lastPrinted>
  <dcterms:created xsi:type="dcterms:W3CDTF">2024-09-28T08:38:22Z</dcterms:created>
  <dcterms:modified xsi:type="dcterms:W3CDTF">2025-11-21T04:55:38Z</dcterms:modified>
</cp:coreProperties>
</file>